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45" firstSheet="1" activeTab="1"/>
  </bookViews>
  <sheets>
    <sheet name="KONECT" sheetId="20" state="hidden" r:id="rId1"/>
    <sheet name="KLSM" sheetId="7" r:id="rId2"/>
  </sheets>
  <definedNames>
    <definedName name="_xlnm.Print_Area" localSheetId="1">KLSM!$A$1:$K$18</definedName>
  </definedNames>
  <calcPr calcId="144525"/>
</workbook>
</file>

<file path=xl/sharedStrings.xml><?xml version="1.0" encoding="utf-8"?>
<sst xmlns="http://schemas.openxmlformats.org/spreadsheetml/2006/main" count="196" uniqueCount="126">
  <si>
    <t>Vessel</t>
  </si>
  <si>
    <t>Date</t>
  </si>
  <si>
    <t>Port</t>
  </si>
  <si>
    <t>PORT</t>
  </si>
  <si>
    <t>DATE</t>
  </si>
  <si>
    <t>Remark</t>
  </si>
  <si>
    <t>Mail Packet</t>
  </si>
  <si>
    <t>KISO</t>
  </si>
  <si>
    <t xml:space="preserve">5/8 - </t>
  </si>
  <si>
    <t>DOCK IN SINGAPORE</t>
  </si>
  <si>
    <t>SAKU</t>
  </si>
  <si>
    <t>KAWASAKI</t>
  </si>
  <si>
    <t>6/20</t>
  </si>
  <si>
    <t>TOMAKOMAI</t>
  </si>
  <si>
    <t>SETA</t>
  </si>
  <si>
    <t>6/22</t>
  </si>
  <si>
    <t>YOKKAICHI</t>
  </si>
  <si>
    <t>6/25</t>
  </si>
  <si>
    <t>SAKAI</t>
  </si>
  <si>
    <t>TEDO</t>
  </si>
  <si>
    <t>7/7</t>
  </si>
  <si>
    <t>TONE</t>
  </si>
  <si>
    <t xml:space="preserve">WENCHONG DOCK </t>
  </si>
  <si>
    <t>YAMA</t>
  </si>
  <si>
    <t>6/19</t>
  </si>
  <si>
    <t>ZIRK ISLAND</t>
  </si>
  <si>
    <t>FUJIRAH</t>
  </si>
  <si>
    <t>CRY</t>
  </si>
  <si>
    <t>6/29</t>
  </si>
  <si>
    <t>BALBOA</t>
  </si>
  <si>
    <t>7/4</t>
  </si>
  <si>
    <t>NEDERLAND, USA</t>
  </si>
  <si>
    <t>GNR</t>
  </si>
  <si>
    <t>7/2</t>
  </si>
  <si>
    <t>GXY</t>
  </si>
  <si>
    <t>SUMR</t>
  </si>
  <si>
    <t>7/6</t>
  </si>
  <si>
    <t>FREEPORT</t>
  </si>
  <si>
    <t xml:space="preserve">       </t>
  </si>
  <si>
    <t>ALR</t>
  </si>
  <si>
    <t>RAS RAFFAN</t>
  </si>
  <si>
    <t>7/9</t>
  </si>
  <si>
    <t>SODEGAURA</t>
  </si>
  <si>
    <t>7/17</t>
  </si>
  <si>
    <t>SINGAPORE (BUNKERING)</t>
  </si>
  <si>
    <t>7/27</t>
  </si>
  <si>
    <t>ZKT</t>
  </si>
  <si>
    <t>6/21</t>
  </si>
  <si>
    <t>FUTTSU</t>
  </si>
  <si>
    <t>7/18</t>
  </si>
  <si>
    <t>8/1</t>
  </si>
  <si>
    <t>BSM</t>
  </si>
  <si>
    <t>7/10</t>
  </si>
  <si>
    <t>DARWIN</t>
  </si>
  <si>
    <t>7/22</t>
  </si>
  <si>
    <t>KAWAGOE</t>
  </si>
  <si>
    <t>ESM</t>
  </si>
  <si>
    <t>6/23</t>
  </si>
  <si>
    <t>HIGASHI OHGISHISMA</t>
  </si>
  <si>
    <t>BONTANG</t>
  </si>
  <si>
    <t>7/15</t>
  </si>
  <si>
    <t>PBR</t>
  </si>
  <si>
    <t>6/28</t>
  </si>
  <si>
    <t>YUNG AN</t>
  </si>
  <si>
    <t>DAVAO (ANCHORING)</t>
  </si>
  <si>
    <t>OBR</t>
  </si>
  <si>
    <t>6/8-7/5 (TBC)</t>
  </si>
  <si>
    <t>KEPPEL(DOCKING)</t>
  </si>
  <si>
    <t>TFJ</t>
  </si>
  <si>
    <t>6/7-28</t>
  </si>
  <si>
    <t>SENBCORP(DOCKIING)</t>
  </si>
  <si>
    <t>7/5</t>
  </si>
  <si>
    <t>TANGGUH(TENTATIVE)</t>
  </si>
  <si>
    <t>7/14</t>
  </si>
  <si>
    <t>GWANGYANG(TENTATIVE)</t>
  </si>
  <si>
    <t>TJY</t>
  </si>
  <si>
    <t>6/18</t>
  </si>
  <si>
    <t>TANGGUH</t>
  </si>
  <si>
    <t>6/27</t>
  </si>
  <si>
    <t>SINGAPORE</t>
  </si>
  <si>
    <t>TANGGUH (TBC)</t>
  </si>
  <si>
    <t>7/23</t>
  </si>
  <si>
    <t>PYEONGTAEK (TBC)</t>
  </si>
  <si>
    <t>TPL</t>
  </si>
  <si>
    <t>7/1</t>
  </si>
  <si>
    <t>作業用</t>
  </si>
  <si>
    <t>CSCR</t>
  </si>
  <si>
    <t>OCER</t>
  </si>
  <si>
    <t>&lt;作業用&gt;</t>
  </si>
  <si>
    <t>&lt;作業用メモ&gt;</t>
  </si>
  <si>
    <t>1. E-I列は非表示にする</t>
  </si>
  <si>
    <t>2. 列はカテゴリごとに削除して使用</t>
  </si>
  <si>
    <t>K-ENE VESSEL</t>
  </si>
  <si>
    <r>
      <rPr>
        <b/>
        <sz val="11"/>
        <color rgb="FFFF0000"/>
        <rFont val="Century Gothic"/>
        <charset val="134"/>
      </rPr>
      <t xml:space="preserve">6/19 </t>
    </r>
    <r>
      <rPr>
        <sz val="11"/>
        <color rgb="FF000000"/>
        <rFont val="Century Gothic"/>
        <charset val="134"/>
      </rPr>
      <t xml:space="preserve">ZIRK ISLAND　6/22 FUJIRAH　 　 </t>
    </r>
  </si>
  <si>
    <r>
      <rPr>
        <sz val="11"/>
        <color rgb="FF000000"/>
        <rFont val="Century Gothic"/>
        <charset val="134"/>
      </rPr>
      <t>6/22 YOKKAICHI　</t>
    </r>
    <r>
      <rPr>
        <b/>
        <sz val="11"/>
        <color rgb="FFFF0000"/>
        <rFont val="Century Gothic"/>
        <charset val="134"/>
      </rPr>
      <t>6/25 SAKAI　</t>
    </r>
    <r>
      <rPr>
        <sz val="11"/>
        <color rgb="FF000000"/>
        <rFont val="Century Gothic"/>
        <charset val="134"/>
      </rPr>
      <t xml:space="preserve"> 　 </t>
    </r>
  </si>
  <si>
    <r>
      <rPr>
        <sz val="11"/>
        <color rgb="FF000000"/>
        <rFont val="Century Gothic"/>
        <charset val="134"/>
      </rPr>
      <t>6/25 BALBOA　</t>
    </r>
    <r>
      <rPr>
        <b/>
        <sz val="11"/>
        <color rgb="FFFF0000"/>
        <rFont val="Century Gothic"/>
        <charset val="134"/>
      </rPr>
      <t>7/6 FREEPORT　</t>
    </r>
    <r>
      <rPr>
        <sz val="11"/>
        <color rgb="FF000000"/>
        <rFont val="Century Gothic"/>
        <charset val="134"/>
      </rPr>
      <t xml:space="preserve"> 　 </t>
    </r>
  </si>
  <si>
    <r>
      <rPr>
        <b/>
        <sz val="11"/>
        <color rgb="FFFF0000"/>
        <rFont val="Century Gothic"/>
        <charset val="134"/>
      </rPr>
      <t>7/7 BALBOA　</t>
    </r>
    <r>
      <rPr>
        <sz val="11"/>
        <color rgb="FF000000"/>
        <rFont val="Century Gothic"/>
        <charset val="134"/>
      </rPr>
      <t xml:space="preserve"> 　 　 </t>
    </r>
  </si>
  <si>
    <r>
      <rPr>
        <sz val="11"/>
        <color rgb="FF000000"/>
        <rFont val="Century Gothic"/>
        <charset val="134"/>
      </rPr>
      <t>6/29 BALBOA　</t>
    </r>
    <r>
      <rPr>
        <b/>
        <sz val="11"/>
        <color rgb="FFFF0000"/>
        <rFont val="Century Gothic"/>
        <charset val="134"/>
      </rPr>
      <t>7/4 NEDERLAND, USA　</t>
    </r>
    <r>
      <rPr>
        <sz val="11"/>
        <color rgb="FF000000"/>
        <rFont val="Century Gothic"/>
        <charset val="134"/>
      </rPr>
      <t xml:space="preserve"> 　 </t>
    </r>
  </si>
  <si>
    <t xml:space="preserve">5/8 -  DOCK IN SINGAPORE　 　 　 </t>
  </si>
  <si>
    <r>
      <rPr>
        <b/>
        <sz val="11"/>
        <color rgb="FFFF0000"/>
        <rFont val="Century Gothic"/>
        <charset val="134"/>
      </rPr>
      <t>7/7 YOKKAICHI　</t>
    </r>
    <r>
      <rPr>
        <sz val="11"/>
        <color rgb="FF000000"/>
        <rFont val="Century Gothic"/>
        <charset val="134"/>
      </rPr>
      <t xml:space="preserve"> 　 　 </t>
    </r>
  </si>
  <si>
    <t xml:space="preserve"> WENCHONG DOCK 　 　 　 </t>
  </si>
  <si>
    <r>
      <rPr>
        <b/>
        <sz val="11"/>
        <color rgb="FFFF0000"/>
        <rFont val="Century Gothic"/>
        <charset val="134"/>
      </rPr>
      <t>7/2 BALBOA　</t>
    </r>
    <r>
      <rPr>
        <sz val="11"/>
        <color rgb="FF000000"/>
        <rFont val="Century Gothic"/>
        <charset val="134"/>
      </rPr>
      <t xml:space="preserve"> 　 　 </t>
    </r>
  </si>
  <si>
    <t>CRSR</t>
  </si>
  <si>
    <t>6/18-19 SINGAPORE  30-7/2 ICHTHYS  10-12 NAPA NAPA</t>
  </si>
  <si>
    <t>6/23-24 SRIRACHA  28-30 BACH HO  7/4-6 SINGAPORE/PORT DICKSON</t>
  </si>
  <si>
    <r>
      <rPr>
        <sz val="11"/>
        <color rgb="FF000000"/>
        <rFont val="Century Gothic"/>
        <charset val="134"/>
      </rPr>
      <t>6/22 DARWIN　6/28 YUNG AN　</t>
    </r>
    <r>
      <rPr>
        <b/>
        <sz val="11"/>
        <color rgb="FFFF0000"/>
        <rFont val="Century Gothic"/>
        <charset val="134"/>
      </rPr>
      <t>7/9 DARWIN　7/15 DAVAO (ANCHORING)</t>
    </r>
  </si>
  <si>
    <t xml:space="preserve">6/8-7/5 (TBC) KEPPEL(DOCKING)　 　 　 </t>
  </si>
  <si>
    <t xml:space="preserve">6/7-28 SENBCORP(DOCKIING)　7/5 TANGGUH(TENTATIVE)　7/14 GWANGYANG(TENTATIVE)　 </t>
  </si>
  <si>
    <r>
      <rPr>
        <sz val="11"/>
        <color rgb="FF000000"/>
        <rFont val="Century Gothic"/>
        <charset val="134"/>
      </rPr>
      <t>6/18 TANGGUH　</t>
    </r>
    <r>
      <rPr>
        <b/>
        <sz val="11"/>
        <color rgb="FFFF0000"/>
        <rFont val="Century Gothic"/>
        <charset val="134"/>
      </rPr>
      <t xml:space="preserve">6/27 </t>
    </r>
    <r>
      <rPr>
        <sz val="11"/>
        <color rgb="FF000000"/>
        <rFont val="Century Gothic"/>
        <charset val="134"/>
      </rPr>
      <t>SINGAPORE　7/14 TANGGUH (TBC)　7/23 PYEONGTAEK (TBC)</t>
    </r>
  </si>
  <si>
    <t xml:space="preserve">7/1 TANGGUH(TENTATIVE)　7/9 GWANGYANG(TENTATIVE)　 　 </t>
  </si>
  <si>
    <t>HMBB</t>
  </si>
  <si>
    <t>FP1</t>
  </si>
  <si>
    <r>
      <rPr>
        <sz val="10"/>
        <rFont val="Century Gothic"/>
        <charset val="134"/>
      </rPr>
      <t xml:space="preserve">6/20-21 SUEZ </t>
    </r>
    <r>
      <rPr>
        <sz val="10"/>
        <color theme="5"/>
        <rFont val="Century Gothic"/>
        <charset val="134"/>
      </rPr>
      <t xml:space="preserve"> 7/3-5 SGP </t>
    </r>
    <r>
      <rPr>
        <sz val="10"/>
        <rFont val="Century Gothic"/>
        <charset val="134"/>
      </rPr>
      <t xml:space="preserve"> 11 KOB</t>
    </r>
  </si>
  <si>
    <t xml:space="preserve"> </t>
  </si>
  <si>
    <t>HKGB</t>
  </si>
  <si>
    <t>6/23-24 KOB  24-26 NGO  26-28 TKY  7/8-13 LAX</t>
  </si>
  <si>
    <t>HSKB</t>
  </si>
  <si>
    <t>EC1</t>
  </si>
  <si>
    <r>
      <rPr>
        <sz val="10"/>
        <rFont val="Century Gothic"/>
        <charset val="134"/>
      </rPr>
      <t xml:space="preserve">6/13-20 HKG (PHASE OUT) (PHASE IN EC5) 23-25 LCH  26-27 VUNG TAU </t>
    </r>
    <r>
      <rPr>
        <sz val="10"/>
        <color theme="9" tint="-0.249977111117893"/>
        <rFont val="Century Gothic"/>
        <charset val="134"/>
      </rPr>
      <t xml:space="preserve"> 29-30 SGP</t>
    </r>
    <r>
      <rPr>
        <sz val="10"/>
        <rFont val="Century Gothic"/>
        <charset val="134"/>
      </rPr>
      <t xml:space="preserve">  7/4-5 CMB  </t>
    </r>
  </si>
  <si>
    <t>HSTB</t>
  </si>
  <si>
    <t>EC5</t>
  </si>
  <si>
    <t>6/23-25 NYC  26-28 SAV  29-30 JACKSONVILLE  7/1-2 NFK  4-5 HALIFAX</t>
  </si>
  <si>
    <t>MCKB</t>
  </si>
  <si>
    <t>MD1</t>
  </si>
  <si>
    <r>
      <rPr>
        <sz val="10"/>
        <rFont val="Century Gothic"/>
        <charset val="134"/>
      </rPr>
      <t xml:space="preserve">6/16-18 GENOVA  23-24 DAM  24-25 SUEZ  27-28 JEDDAH </t>
    </r>
    <r>
      <rPr>
        <sz val="10"/>
        <color theme="9" tint="-0.249977111117893"/>
        <rFont val="Century Gothic"/>
        <charset val="134"/>
      </rPr>
      <t xml:space="preserve"> 7/9-11 SGP</t>
    </r>
  </si>
  <si>
    <t xml:space="preserve">              </t>
  </si>
</sst>
</file>

<file path=xl/styles.xml><?xml version="1.0" encoding="utf-8"?>
<styleSheet xmlns="http://schemas.openxmlformats.org/spreadsheetml/2006/main">
  <numFmts count="8">
    <numFmt numFmtId="176" formatCode="_ * #,##0_ ;_ * \-#,##0_ ;_ * &quot;-&quot;_ ;_ @_ "/>
    <numFmt numFmtId="177" formatCode="_ &quot;₹&quot;* #,##0_ ;_ &quot;₹&quot;* \-#,##0_ ;_ &quot;₹&quot;* &quot;-&quot;_ ;_ @_ "/>
    <numFmt numFmtId="178" formatCode="dd\-mm\-yyyy"/>
    <numFmt numFmtId="179" formatCode="_ * #,##0.00_ ;_ * \-#,##0.00_ ;_ * &quot;-&quot;??_ ;_ @_ "/>
    <numFmt numFmtId="180" formatCode="&quot;UPDATED: &quot;yyyy/m/d"/>
    <numFmt numFmtId="181" formatCode="_ &quot;₹&quot;* #,##0.00_ ;_ &quot;₹&quot;* \-#,##0.00_ ;_ &quot;₹&quot;* &quot;-&quot;??_ ;_ @_ "/>
    <numFmt numFmtId="182" formatCode="&quot;AFRA Schedule Updated: &quot;yyyy/mm/dd"/>
    <numFmt numFmtId="183" formatCode="m/d;@"/>
  </numFmts>
  <fonts count="54">
    <font>
      <sz val="11"/>
      <name val="ＭＳ Ｐゴシック"/>
      <charset val="128"/>
    </font>
    <font>
      <sz val="10.5"/>
      <name val="Century Gothic"/>
      <charset val="134"/>
    </font>
    <font>
      <b/>
      <sz val="12"/>
      <name val="Century Gothic"/>
      <charset val="134"/>
    </font>
    <font>
      <sz val="9"/>
      <name val="Meiryo UI"/>
      <charset val="128"/>
    </font>
    <font>
      <b/>
      <sz val="10.5"/>
      <color rgb="FFFF0000"/>
      <name val="Century Gothic"/>
      <charset val="134"/>
    </font>
    <font>
      <sz val="10"/>
      <name val="Century Gothic"/>
      <charset val="134"/>
    </font>
    <font>
      <sz val="10.5"/>
      <color rgb="FFFF0000"/>
      <name val="Century Gothic"/>
      <charset val="134"/>
    </font>
    <font>
      <b/>
      <sz val="10.5"/>
      <color indexed="60"/>
      <name val="Century Gothic"/>
      <charset val="134"/>
    </font>
    <font>
      <b/>
      <sz val="11"/>
      <color rgb="FFFF0000"/>
      <name val="Century Gothic"/>
      <charset val="134"/>
    </font>
    <font>
      <sz val="11"/>
      <color theme="1"/>
      <name val="Century Gothic"/>
      <charset val="134"/>
    </font>
    <font>
      <sz val="11"/>
      <color rgb="FF000000"/>
      <name val="Century Gothic"/>
      <charset val="134"/>
    </font>
    <font>
      <sz val="11"/>
      <color theme="1"/>
      <name val="ＭＳ Ｐゴシック"/>
      <charset val="128"/>
    </font>
    <font>
      <b/>
      <sz val="11"/>
      <color rgb="FFFF0000"/>
      <name val="ＭＳ Ｐゴシック"/>
      <charset val="128"/>
    </font>
    <font>
      <b/>
      <sz val="10.5"/>
      <name val="Century Gothic"/>
      <charset val="134"/>
    </font>
    <font>
      <b/>
      <sz val="10.5"/>
      <color indexed="17"/>
      <name val="Century Gothic"/>
      <charset val="134"/>
    </font>
    <font>
      <b/>
      <sz val="10.5"/>
      <color indexed="20"/>
      <name val="Century Gothic"/>
      <charset val="134"/>
    </font>
    <font>
      <b/>
      <sz val="10.5"/>
      <color indexed="18"/>
      <name val="Century Gothic"/>
      <charset val="134"/>
    </font>
    <font>
      <b/>
      <sz val="10.5"/>
      <color indexed="36"/>
      <name val="Century Gothic"/>
      <charset val="134"/>
    </font>
    <font>
      <b/>
      <sz val="10.5"/>
      <color rgb="FF002060"/>
      <name val="Century Gothic"/>
      <charset val="134"/>
    </font>
    <font>
      <sz val="10.5"/>
      <color rgb="FF000000"/>
      <name val="Century Gothic"/>
      <charset val="134"/>
    </font>
    <font>
      <sz val="11"/>
      <color rgb="FF1F497D"/>
      <name val="Calibri"/>
      <charset val="134"/>
    </font>
    <font>
      <b/>
      <sz val="10.5"/>
      <color rgb="FF000000"/>
      <name val="Century Gothic"/>
      <charset val="134"/>
    </font>
    <font>
      <sz val="11"/>
      <color rgb="FF000000"/>
      <name val="ＭＳ Ｐゴシック"/>
      <charset val="128"/>
    </font>
    <font>
      <b/>
      <sz val="11"/>
      <color rgb="FF000000"/>
      <name val="ＭＳ Ｐゴシック"/>
      <charset val="128"/>
    </font>
    <font>
      <b/>
      <sz val="11"/>
      <color theme="1"/>
      <name val="游ゴシック"/>
      <charset val="128"/>
    </font>
    <font>
      <sz val="11"/>
      <name val="游ゴシック"/>
      <charset val="128"/>
    </font>
    <font>
      <sz val="11"/>
      <color theme="1"/>
      <name val="游ゴシック"/>
      <charset val="128"/>
    </font>
    <font>
      <b/>
      <sz val="11"/>
      <color rgb="FFFF0000"/>
      <name val="游ゴシック"/>
      <charset val="128"/>
    </font>
    <font>
      <sz val="11"/>
      <color rgb="FF000000"/>
      <name val="游ゴシック"/>
      <charset val="128"/>
    </font>
    <font>
      <b/>
      <sz val="11"/>
      <color rgb="FF000000"/>
      <name val="游ゴシック"/>
      <charset val="128"/>
    </font>
    <font>
      <sz val="11"/>
      <name val="Yu Gothic UI Light"/>
      <charset val="128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128"/>
      <scheme val="minor"/>
    </font>
    <font>
      <sz val="11"/>
      <color rgb="FF3F3F76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0"/>
      <color theme="5"/>
      <name val="Century Gothic"/>
      <charset val="134"/>
    </font>
    <font>
      <sz val="10"/>
      <color theme="9" tint="-0.249977111117893"/>
      <name val="Century Gothic"/>
      <charset val="134"/>
    </font>
  </fonts>
  <fills count="3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0" fontId="34" fillId="9" borderId="0" applyNumberFormat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81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13" borderId="34" applyNumberFormat="0" applyAlignment="0" applyProtection="0">
      <alignment vertical="center"/>
    </xf>
    <xf numFmtId="0" fontId="42" fillId="0" borderId="36" applyNumberFormat="0" applyFill="0" applyAlignment="0" applyProtection="0">
      <alignment vertical="center"/>
    </xf>
    <xf numFmtId="0" fontId="31" fillId="14" borderId="37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36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20" borderId="33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1" fillId="12" borderId="3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12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6" fillId="0" borderId="38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</cellStyleXfs>
  <cellXfs count="195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left" vertical="center" indent="1"/>
    </xf>
    <xf numFmtId="0" fontId="4" fillId="0" borderId="0" xfId="0" applyFont="1" applyFill="1" applyBorder="1" applyAlignment="1">
      <alignment vertical="center"/>
    </xf>
    <xf numFmtId="180" fontId="5" fillId="0" borderId="1" xfId="0" applyNumberFormat="1" applyFont="1" applyFill="1" applyBorder="1" applyAlignment="1">
      <alignment horizontal="left" vertical="center"/>
    </xf>
    <xf numFmtId="180" fontId="5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178" fontId="8" fillId="2" borderId="3" xfId="0" applyNumberFormat="1" applyFont="1" applyFill="1" applyBorder="1" applyAlignment="1">
      <alignment vertical="center"/>
    </xf>
    <xf numFmtId="0" fontId="9" fillId="2" borderId="4" xfId="0" applyNumberFormat="1" applyFont="1" applyFill="1" applyBorder="1" applyAlignment="1">
      <alignment vertical="center"/>
    </xf>
    <xf numFmtId="178" fontId="10" fillId="2" borderId="3" xfId="0" applyNumberFormat="1" applyFont="1" applyFill="1" applyBorder="1" applyAlignment="1">
      <alignment vertical="center"/>
    </xf>
    <xf numFmtId="0" fontId="11" fillId="2" borderId="4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vertical="center"/>
    </xf>
    <xf numFmtId="0" fontId="9" fillId="0" borderId="4" xfId="0" applyNumberFormat="1" applyFont="1" applyFill="1" applyBorder="1" applyAlignment="1">
      <alignment vertical="center"/>
    </xf>
    <xf numFmtId="0" fontId="8" fillId="2" borderId="3" xfId="0" applyNumberFormat="1" applyFont="1" applyFill="1" applyBorder="1" applyAlignment="1">
      <alignment vertical="center"/>
    </xf>
    <xf numFmtId="49" fontId="10" fillId="0" borderId="3" xfId="0" applyNumberFormat="1" applyFont="1" applyFill="1" applyBorder="1" applyAlignment="1">
      <alignment vertical="center"/>
    </xf>
    <xf numFmtId="49" fontId="11" fillId="0" borderId="4" xfId="0" applyNumberFormat="1" applyFont="1" applyFill="1" applyBorder="1" applyAlignment="1">
      <alignment vertical="center"/>
    </xf>
    <xf numFmtId="178" fontId="8" fillId="0" borderId="3" xfId="0" applyNumberFormat="1" applyFont="1" applyFill="1" applyBorder="1" applyAlignment="1">
      <alignment vertical="center"/>
    </xf>
    <xf numFmtId="0" fontId="12" fillId="0" borderId="4" xfId="0" applyNumberFormat="1" applyFont="1" applyFill="1" applyBorder="1" applyAlignment="1">
      <alignment vertical="center"/>
    </xf>
    <xf numFmtId="0" fontId="8" fillId="0" borderId="3" xfId="0" applyNumberFormat="1" applyFont="1" applyFill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center" vertical="center"/>
    </xf>
    <xf numFmtId="178" fontId="10" fillId="3" borderId="9" xfId="0" applyNumberFormat="1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/>
    </xf>
    <xf numFmtId="0" fontId="15" fillId="3" borderId="2" xfId="0" applyFont="1" applyFill="1" applyBorder="1" applyAlignment="1">
      <alignment horizontal="center" vertical="center"/>
    </xf>
    <xf numFmtId="178" fontId="10" fillId="3" borderId="3" xfId="0" applyNumberFormat="1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16" fillId="4" borderId="2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/>
    </xf>
    <xf numFmtId="0" fontId="18" fillId="4" borderId="2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/>
    <xf numFmtId="0" fontId="21" fillId="0" borderId="0" xfId="0" applyFont="1" applyFill="1" applyBorder="1" applyAlignment="1">
      <alignment vertical="center"/>
    </xf>
    <xf numFmtId="0" fontId="10" fillId="2" borderId="4" xfId="0" applyNumberFormat="1" applyFont="1" applyFill="1" applyBorder="1" applyAlignment="1">
      <alignment vertical="center"/>
    </xf>
    <xf numFmtId="0" fontId="22" fillId="2" borderId="4" xfId="0" applyNumberFormat="1" applyFont="1" applyFill="1" applyBorder="1" applyAlignment="1">
      <alignment vertical="center"/>
    </xf>
    <xf numFmtId="0" fontId="10" fillId="0" borderId="4" xfId="0" applyNumberFormat="1" applyFont="1" applyFill="1" applyBorder="1" applyAlignment="1">
      <alignment vertical="center"/>
    </xf>
    <xf numFmtId="49" fontId="22" fillId="0" borderId="4" xfId="0" applyNumberFormat="1" applyFont="1" applyFill="1" applyBorder="1" applyAlignment="1">
      <alignment vertical="center"/>
    </xf>
    <xf numFmtId="0" fontId="23" fillId="2" borderId="4" xfId="0" applyNumberFormat="1" applyFont="1" applyFill="1" applyBorder="1" applyAlignment="1">
      <alignment vertical="center"/>
    </xf>
    <xf numFmtId="0" fontId="22" fillId="0" borderId="4" xfId="0" applyNumberFormat="1" applyFont="1" applyFill="1" applyBorder="1" applyAlignment="1">
      <alignment vertical="center"/>
    </xf>
    <xf numFmtId="0" fontId="22" fillId="0" borderId="4" xfId="0" applyFont="1" applyFill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22" fillId="3" borderId="4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NumberFormat="1" applyFont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0" fillId="0" borderId="0" xfId="0" applyNumberFormat="1" applyFont="1" applyAlignment="1">
      <alignment vertical="center"/>
    </xf>
    <xf numFmtId="0" fontId="24" fillId="5" borderId="10" xfId="0" applyNumberFormat="1" applyFont="1" applyFill="1" applyBorder="1" applyAlignment="1">
      <alignment horizontal="center" vertical="center"/>
    </xf>
    <xf numFmtId="0" fontId="24" fillId="5" borderId="11" xfId="0" applyNumberFormat="1" applyFont="1" applyFill="1" applyBorder="1" applyAlignment="1">
      <alignment horizontal="center" vertical="center"/>
    </xf>
    <xf numFmtId="0" fontId="24" fillId="5" borderId="12" xfId="0" applyNumberFormat="1" applyFont="1" applyFill="1" applyBorder="1" applyAlignment="1">
      <alignment horizontal="center" vertical="center"/>
    </xf>
    <xf numFmtId="0" fontId="24" fillId="5" borderId="13" xfId="0" applyNumberFormat="1" applyFont="1" applyFill="1" applyBorder="1" applyAlignment="1">
      <alignment horizontal="center" vertical="center"/>
    </xf>
    <xf numFmtId="0" fontId="25" fillId="3" borderId="10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0" fontId="25" fillId="3" borderId="12" xfId="0" applyNumberFormat="1" applyFont="1" applyFill="1" applyBorder="1" applyAlignment="1">
      <alignment horizontal="center" vertical="center"/>
    </xf>
    <xf numFmtId="0" fontId="25" fillId="3" borderId="13" xfId="0" applyNumberFormat="1" applyFont="1" applyFill="1" applyBorder="1" applyAlignment="1">
      <alignment horizontal="center" vertical="center"/>
    </xf>
    <xf numFmtId="49" fontId="25" fillId="3" borderId="13" xfId="0" applyNumberFormat="1" applyFont="1" applyFill="1" applyBorder="1" applyAlignment="1">
      <alignment horizontal="center" vertical="center"/>
    </xf>
    <xf numFmtId="0" fontId="25" fillId="0" borderId="15" xfId="0" applyNumberFormat="1" applyFont="1" applyBorder="1" applyAlignment="1" applyProtection="1">
      <alignment vertical="center"/>
      <protection locked="0"/>
    </xf>
    <xf numFmtId="49" fontId="26" fillId="0" borderId="16" xfId="0" applyNumberFormat="1" applyFont="1" applyBorder="1" applyAlignment="1" applyProtection="1">
      <alignment vertical="center"/>
      <protection locked="0"/>
    </xf>
    <xf numFmtId="0" fontId="26" fillId="0" borderId="16" xfId="0" applyNumberFormat="1" applyFont="1" applyBorder="1" applyAlignment="1" applyProtection="1">
      <alignment vertical="center" shrinkToFit="1"/>
      <protection locked="0"/>
    </xf>
    <xf numFmtId="0" fontId="26" fillId="0" borderId="16" xfId="0" applyNumberFormat="1" applyFont="1" applyBorder="1" applyAlignment="1" applyProtection="1">
      <alignment vertical="center"/>
      <protection locked="0"/>
    </xf>
    <xf numFmtId="0" fontId="25" fillId="6" borderId="17" xfId="0" applyNumberFormat="1" applyFont="1" applyFill="1" applyBorder="1" applyAlignment="1" applyProtection="1">
      <alignment vertical="center"/>
      <protection locked="0"/>
    </xf>
    <xf numFmtId="49" fontId="26" fillId="6" borderId="2" xfId="0" applyNumberFormat="1" applyFont="1" applyFill="1" applyBorder="1" applyAlignment="1" applyProtection="1">
      <alignment vertical="center"/>
      <protection locked="0"/>
    </xf>
    <xf numFmtId="0" fontId="26" fillId="6" borderId="2" xfId="0" applyNumberFormat="1" applyFont="1" applyFill="1" applyBorder="1" applyAlignment="1" applyProtection="1">
      <alignment vertical="center" shrinkToFit="1"/>
      <protection locked="0"/>
    </xf>
    <xf numFmtId="49" fontId="27" fillId="6" borderId="2" xfId="0" applyNumberFormat="1" applyFont="1" applyFill="1" applyBorder="1" applyAlignment="1" applyProtection="1">
      <alignment vertical="center"/>
      <protection locked="0"/>
    </xf>
    <xf numFmtId="0" fontId="26" fillId="6" borderId="2" xfId="0" applyNumberFormat="1" applyFont="1" applyFill="1" applyBorder="1" applyAlignment="1" applyProtection="1">
      <alignment vertical="center"/>
      <protection locked="0"/>
    </xf>
    <xf numFmtId="0" fontId="25" fillId="0" borderId="17" xfId="0" applyNumberFormat="1" applyFont="1" applyBorder="1" applyAlignment="1" applyProtection="1">
      <alignment vertical="center"/>
      <protection locked="0"/>
    </xf>
    <xf numFmtId="49" fontId="25" fillId="0" borderId="2" xfId="0" applyNumberFormat="1" applyFont="1" applyBorder="1" applyAlignment="1" applyProtection="1">
      <alignment vertical="center"/>
      <protection locked="0"/>
    </xf>
    <xf numFmtId="0" fontId="26" fillId="0" borderId="2" xfId="0" applyNumberFormat="1" applyFont="1" applyBorder="1" applyAlignment="1" applyProtection="1">
      <alignment vertical="center" shrinkToFit="1"/>
      <protection locked="0"/>
    </xf>
    <xf numFmtId="49" fontId="27" fillId="0" borderId="2" xfId="0" applyNumberFormat="1" applyFont="1" applyBorder="1" applyAlignment="1" applyProtection="1">
      <alignment vertical="center"/>
      <protection locked="0"/>
    </xf>
    <xf numFmtId="0" fontId="27" fillId="0" borderId="2" xfId="0" applyNumberFormat="1" applyFont="1" applyBorder="1" applyAlignment="1" applyProtection="1">
      <alignment vertical="center"/>
      <protection locked="0"/>
    </xf>
    <xf numFmtId="49" fontId="26" fillId="0" borderId="2" xfId="0" applyNumberFormat="1" applyFont="1" applyBorder="1" applyAlignment="1" applyProtection="1">
      <alignment vertical="center"/>
      <protection locked="0"/>
    </xf>
    <xf numFmtId="0" fontId="26" fillId="0" borderId="2" xfId="0" applyNumberFormat="1" applyFont="1" applyBorder="1" applyAlignment="1" applyProtection="1">
      <alignment vertical="center"/>
      <protection locked="0"/>
    </xf>
    <xf numFmtId="0" fontId="27" fillId="6" borderId="2" xfId="0" applyNumberFormat="1" applyFont="1" applyFill="1" applyBorder="1" applyAlignment="1" applyProtection="1">
      <alignment vertical="center" shrinkToFit="1"/>
      <protection locked="0"/>
    </xf>
    <xf numFmtId="0" fontId="28" fillId="6" borderId="18" xfId="0" applyNumberFormat="1" applyFont="1" applyFill="1" applyBorder="1" applyAlignment="1" applyProtection="1">
      <alignment vertical="center"/>
      <protection locked="0"/>
    </xf>
    <xf numFmtId="49" fontId="27" fillId="6" borderId="8" xfId="0" applyNumberFormat="1" applyFont="1" applyFill="1" applyBorder="1" applyAlignment="1" applyProtection="1">
      <alignment vertical="center"/>
      <protection locked="0"/>
    </xf>
    <xf numFmtId="0" fontId="26" fillId="6" borderId="8" xfId="0" applyNumberFormat="1" applyFont="1" applyFill="1" applyBorder="1" applyAlignment="1" applyProtection="1">
      <alignment vertical="center" shrinkToFit="1"/>
      <protection locked="0"/>
    </xf>
    <xf numFmtId="49" fontId="26" fillId="6" borderId="8" xfId="0" applyNumberFormat="1" applyFont="1" applyFill="1" applyBorder="1" applyAlignment="1" applyProtection="1">
      <alignment vertical="center"/>
      <protection locked="0"/>
    </xf>
    <xf numFmtId="0" fontId="26" fillId="6" borderId="8" xfId="0" applyNumberFormat="1" applyFont="1" applyFill="1" applyBorder="1" applyAlignment="1" applyProtection="1">
      <alignment vertical="center"/>
      <protection locked="0"/>
    </xf>
    <xf numFmtId="49" fontId="26" fillId="6" borderId="19" xfId="0" applyNumberFormat="1" applyFont="1" applyFill="1" applyBorder="1" applyAlignment="1" applyProtection="1">
      <alignment vertical="center"/>
      <protection locked="0"/>
    </xf>
    <xf numFmtId="0" fontId="26" fillId="6" borderId="19" xfId="0" applyNumberFormat="1" applyFont="1" applyFill="1" applyBorder="1" applyAlignment="1" applyProtection="1">
      <alignment vertical="center"/>
      <protection locked="0"/>
    </xf>
    <xf numFmtId="0" fontId="25" fillId="0" borderId="20" xfId="0" applyNumberFormat="1" applyFont="1" applyFill="1" applyBorder="1" applyAlignment="1" applyProtection="1">
      <alignment vertical="center"/>
      <protection locked="0"/>
    </xf>
    <xf numFmtId="49" fontId="26" fillId="0" borderId="21" xfId="0" applyNumberFormat="1" applyFont="1" applyFill="1" applyBorder="1" applyAlignment="1" applyProtection="1">
      <alignment vertical="center"/>
      <protection locked="0"/>
    </xf>
    <xf numFmtId="0" fontId="26" fillId="0" borderId="21" xfId="0" applyNumberFormat="1" applyFont="1" applyFill="1" applyBorder="1" applyAlignment="1" applyProtection="1">
      <alignment vertical="center" shrinkToFit="1"/>
      <protection locked="0"/>
    </xf>
    <xf numFmtId="49" fontId="27" fillId="0" borderId="21" xfId="0" applyNumberFormat="1" applyFont="1" applyFill="1" applyBorder="1" applyAlignment="1" applyProtection="1">
      <alignment vertical="center"/>
      <protection locked="0"/>
    </xf>
    <xf numFmtId="0" fontId="27" fillId="0" borderId="21" xfId="0" applyNumberFormat="1" applyFont="1" applyFill="1" applyBorder="1" applyAlignment="1" applyProtection="1">
      <alignment vertical="center"/>
      <protection locked="0"/>
    </xf>
    <xf numFmtId="0" fontId="26" fillId="0" borderId="21" xfId="0" applyNumberFormat="1" applyFont="1" applyFill="1" applyBorder="1" applyAlignment="1" applyProtection="1">
      <alignment vertical="center"/>
      <protection locked="0"/>
    </xf>
    <xf numFmtId="0" fontId="25" fillId="6" borderId="15" xfId="0" applyNumberFormat="1" applyFont="1" applyFill="1" applyBorder="1" applyAlignment="1" applyProtection="1">
      <alignment vertical="center"/>
      <protection locked="0"/>
    </xf>
    <xf numFmtId="49" fontId="27" fillId="6" borderId="16" xfId="0" applyNumberFormat="1" applyFont="1" applyFill="1" applyBorder="1" applyAlignment="1" applyProtection="1">
      <alignment vertical="center"/>
      <protection locked="0"/>
    </xf>
    <xf numFmtId="0" fontId="27" fillId="6" borderId="16" xfId="0" applyNumberFormat="1" applyFont="1" applyFill="1" applyBorder="1" applyAlignment="1" applyProtection="1">
      <alignment vertical="center" shrinkToFit="1"/>
      <protection locked="0"/>
    </xf>
    <xf numFmtId="49" fontId="26" fillId="6" borderId="16" xfId="0" applyNumberFormat="1" applyFont="1" applyFill="1" applyBorder="1" applyAlignment="1" applyProtection="1">
      <alignment vertical="center"/>
      <protection locked="0"/>
    </xf>
    <xf numFmtId="0" fontId="26" fillId="6" borderId="16" xfId="0" applyNumberFormat="1" applyFont="1" applyFill="1" applyBorder="1" applyAlignment="1" applyProtection="1">
      <alignment vertical="center"/>
      <protection locked="0"/>
    </xf>
    <xf numFmtId="49" fontId="26" fillId="6" borderId="9" xfId="0" applyNumberFormat="1" applyFont="1" applyFill="1" applyBorder="1" applyAlignment="1" applyProtection="1">
      <alignment vertical="center"/>
      <protection locked="0"/>
    </xf>
    <xf numFmtId="0" fontId="26" fillId="6" borderId="9" xfId="0" applyNumberFormat="1" applyFont="1" applyFill="1" applyBorder="1" applyAlignment="1" applyProtection="1">
      <alignment vertical="center"/>
      <protection locked="0"/>
    </xf>
    <xf numFmtId="0" fontId="27" fillId="0" borderId="2" xfId="0" applyNumberFormat="1" applyFont="1" applyBorder="1" applyAlignment="1" applyProtection="1">
      <alignment vertical="center" shrinkToFit="1"/>
      <protection locked="0"/>
    </xf>
    <xf numFmtId="49" fontId="26" fillId="0" borderId="3" xfId="0" applyNumberFormat="1" applyFont="1" applyBorder="1" applyAlignment="1" applyProtection="1">
      <alignment vertical="center"/>
      <protection locked="0"/>
    </xf>
    <xf numFmtId="0" fontId="26" fillId="0" borderId="3" xfId="0" applyNumberFormat="1" applyFont="1" applyBorder="1" applyAlignment="1" applyProtection="1">
      <alignment vertical="center"/>
      <protection locked="0"/>
    </xf>
    <xf numFmtId="0" fontId="27" fillId="6" borderId="2" xfId="0" applyNumberFormat="1" applyFont="1" applyFill="1" applyBorder="1" applyAlignment="1" applyProtection="1">
      <alignment vertical="center"/>
      <protection locked="0"/>
    </xf>
    <xf numFmtId="49" fontId="26" fillId="6" borderId="3" xfId="0" applyNumberFormat="1" applyFont="1" applyFill="1" applyBorder="1" applyAlignment="1" applyProtection="1">
      <alignment vertical="center"/>
      <protection locked="0"/>
    </xf>
    <xf numFmtId="0" fontId="26" fillId="6" borderId="3" xfId="0" applyNumberFormat="1" applyFont="1" applyFill="1" applyBorder="1" applyAlignment="1" applyProtection="1">
      <alignment vertical="center"/>
      <protection locked="0"/>
    </xf>
    <xf numFmtId="0" fontId="25" fillId="6" borderId="22" xfId="0" applyNumberFormat="1" applyFont="1" applyFill="1" applyBorder="1" applyAlignment="1" applyProtection="1">
      <alignment vertical="center"/>
      <protection locked="0"/>
    </xf>
    <xf numFmtId="49" fontId="26" fillId="6" borderId="23" xfId="0" applyNumberFormat="1" applyFont="1" applyFill="1" applyBorder="1" applyAlignment="1" applyProtection="1">
      <alignment vertical="center"/>
      <protection locked="0"/>
    </xf>
    <xf numFmtId="0" fontId="26" fillId="6" borderId="23" xfId="0" applyNumberFormat="1" applyFont="1" applyFill="1" applyBorder="1" applyAlignment="1" applyProtection="1">
      <alignment vertical="center" shrinkToFit="1"/>
      <protection locked="0"/>
    </xf>
    <xf numFmtId="0" fontId="26" fillId="6" borderId="23" xfId="0" applyNumberFormat="1" applyFont="1" applyFill="1" applyBorder="1" applyAlignment="1" applyProtection="1">
      <alignment vertical="center"/>
      <protection locked="0"/>
    </xf>
    <xf numFmtId="49" fontId="26" fillId="6" borderId="24" xfId="0" applyNumberFormat="1" applyFont="1" applyFill="1" applyBorder="1" applyAlignment="1" applyProtection="1">
      <alignment vertical="center"/>
      <protection locked="0"/>
    </xf>
    <xf numFmtId="0" fontId="26" fillId="6" borderId="24" xfId="0" applyNumberFormat="1" applyFont="1" applyFill="1" applyBorder="1" applyAlignment="1" applyProtection="1">
      <alignment vertical="center"/>
      <protection locked="0"/>
    </xf>
    <xf numFmtId="0" fontId="25" fillId="0" borderId="20" xfId="0" applyNumberFormat="1" applyFont="1" applyBorder="1" applyAlignment="1" applyProtection="1">
      <alignment vertical="center"/>
      <protection locked="0"/>
    </xf>
    <xf numFmtId="49" fontId="26" fillId="0" borderId="21" xfId="0" applyNumberFormat="1" applyFont="1" applyBorder="1" applyAlignment="1" applyProtection="1">
      <alignment vertical="center"/>
      <protection locked="0"/>
    </xf>
    <xf numFmtId="0" fontId="26" fillId="0" borderId="21" xfId="0" applyNumberFormat="1" applyFont="1" applyBorder="1" applyAlignment="1" applyProtection="1">
      <alignment vertical="center"/>
      <protection locked="0"/>
    </xf>
    <xf numFmtId="49" fontId="26" fillId="0" borderId="25" xfId="0" applyNumberFormat="1" applyFont="1" applyBorder="1" applyAlignment="1" applyProtection="1">
      <alignment vertical="center"/>
      <protection locked="0"/>
    </xf>
    <xf numFmtId="0" fontId="27" fillId="0" borderId="25" xfId="0" applyNumberFormat="1" applyFont="1" applyBorder="1" applyAlignment="1" applyProtection="1">
      <alignment vertical="center"/>
      <protection locked="0"/>
    </xf>
    <xf numFmtId="49" fontId="27" fillId="0" borderId="25" xfId="0" applyNumberFormat="1" applyFont="1" applyBorder="1" applyAlignment="1" applyProtection="1">
      <alignment vertical="center"/>
      <protection locked="0"/>
    </xf>
    <xf numFmtId="49" fontId="27" fillId="6" borderId="3" xfId="0" applyNumberFormat="1" applyFont="1" applyFill="1" applyBorder="1" applyAlignment="1" applyProtection="1">
      <alignment vertical="center"/>
      <protection locked="0"/>
    </xf>
    <xf numFmtId="0" fontId="27" fillId="6" borderId="3" xfId="0" applyNumberFormat="1" applyFont="1" applyFill="1" applyBorder="1" applyAlignment="1" applyProtection="1">
      <alignment vertical="center"/>
      <protection locked="0"/>
    </xf>
    <xf numFmtId="49" fontId="27" fillId="6" borderId="9" xfId="0" applyNumberFormat="1" applyFont="1" applyFill="1" applyBorder="1" applyAlignment="1" applyProtection="1">
      <alignment vertical="center"/>
      <protection locked="0"/>
    </xf>
    <xf numFmtId="0" fontId="27" fillId="6" borderId="9" xfId="0" applyNumberFormat="1" applyFont="1" applyFill="1" applyBorder="1" applyAlignment="1" applyProtection="1">
      <alignment vertical="center"/>
      <protection locked="0"/>
    </xf>
    <xf numFmtId="49" fontId="27" fillId="0" borderId="3" xfId="0" applyNumberFormat="1" applyFont="1" applyBorder="1" applyAlignment="1" applyProtection="1">
      <alignment vertical="center"/>
      <protection locked="0"/>
    </xf>
    <xf numFmtId="0" fontId="27" fillId="0" borderId="3" xfId="0" applyNumberFormat="1" applyFont="1" applyBorder="1" applyAlignment="1" applyProtection="1">
      <alignment vertical="center"/>
      <protection locked="0"/>
    </xf>
    <xf numFmtId="0" fontId="26" fillId="0" borderId="21" xfId="0" applyNumberFormat="1" applyFont="1" applyBorder="1" applyAlignment="1" applyProtection="1">
      <alignment vertical="center" shrinkToFit="1"/>
      <protection locked="0"/>
    </xf>
    <xf numFmtId="0" fontId="26" fillId="0" borderId="25" xfId="0" applyNumberFormat="1" applyFont="1" applyBorder="1" applyAlignment="1" applyProtection="1">
      <alignment vertical="center"/>
      <protection locked="0"/>
    </xf>
    <xf numFmtId="182" fontId="24" fillId="5" borderId="10" xfId="0" applyNumberFormat="1" applyFont="1" applyFill="1" applyBorder="1" applyAlignment="1">
      <alignment horizontal="center" vertical="center"/>
    </xf>
    <xf numFmtId="182" fontId="29" fillId="5" borderId="11" xfId="0" applyNumberFormat="1" applyFont="1" applyFill="1" applyBorder="1" applyAlignment="1">
      <alignment horizontal="center" vertical="center"/>
    </xf>
    <xf numFmtId="182" fontId="24" fillId="5" borderId="12" xfId="0" applyNumberFormat="1" applyFont="1" applyFill="1" applyBorder="1" applyAlignment="1">
      <alignment horizontal="center" vertical="center"/>
    </xf>
    <xf numFmtId="182" fontId="24" fillId="5" borderId="13" xfId="0" applyNumberFormat="1" applyFont="1" applyFill="1" applyBorder="1" applyAlignment="1">
      <alignment horizontal="center" vertical="center"/>
    </xf>
    <xf numFmtId="0" fontId="28" fillId="0" borderId="21" xfId="0" applyNumberFormat="1" applyFont="1" applyBorder="1" applyAlignment="1" applyProtection="1">
      <alignment vertical="center"/>
    </xf>
    <xf numFmtId="0" fontId="25" fillId="0" borderId="21" xfId="0" applyNumberFormat="1" applyFont="1" applyBorder="1" applyAlignment="1" applyProtection="1">
      <alignment vertical="center" shrinkToFit="1"/>
    </xf>
    <xf numFmtId="0" fontId="25" fillId="0" borderId="21" xfId="0" applyNumberFormat="1" applyFont="1" applyBorder="1" applyAlignment="1" applyProtection="1">
      <alignment vertical="center"/>
    </xf>
    <xf numFmtId="0" fontId="25" fillId="0" borderId="25" xfId="0" applyNumberFormat="1" applyFont="1" applyBorder="1" applyAlignment="1" applyProtection="1">
      <alignment vertical="center"/>
    </xf>
    <xf numFmtId="0" fontId="28" fillId="6" borderId="16" xfId="0" applyNumberFormat="1" applyFont="1" applyFill="1" applyBorder="1" applyAlignment="1" applyProtection="1">
      <alignment vertical="center"/>
    </xf>
    <xf numFmtId="0" fontId="28" fillId="6" borderId="2" xfId="0" applyNumberFormat="1" applyFont="1" applyFill="1" applyBorder="1" applyAlignment="1" applyProtection="1">
      <alignment vertical="center" shrinkToFit="1"/>
    </xf>
    <xf numFmtId="0" fontId="25" fillId="6" borderId="2" xfId="0" applyNumberFormat="1" applyFont="1" applyFill="1" applyBorder="1" applyAlignment="1" applyProtection="1">
      <alignment vertical="center"/>
    </xf>
    <xf numFmtId="0" fontId="25" fillId="6" borderId="3" xfId="0" applyNumberFormat="1" applyFont="1" applyFill="1" applyBorder="1" applyAlignment="1" applyProtection="1">
      <alignment vertical="center"/>
    </xf>
    <xf numFmtId="0" fontId="28" fillId="0" borderId="2" xfId="0" applyNumberFormat="1" applyFont="1" applyBorder="1" applyAlignment="1" applyProtection="1">
      <alignment vertical="center"/>
    </xf>
    <xf numFmtId="0" fontId="25" fillId="0" borderId="2" xfId="0" applyNumberFormat="1" applyFont="1" applyBorder="1" applyAlignment="1" applyProtection="1">
      <alignment vertical="center" shrinkToFit="1"/>
    </xf>
    <xf numFmtId="49" fontId="25" fillId="0" borderId="2" xfId="0" applyNumberFormat="1" applyFont="1" applyBorder="1" applyAlignment="1" applyProtection="1">
      <alignment vertical="center"/>
    </xf>
    <xf numFmtId="0" fontId="25" fillId="0" borderId="2" xfId="0" applyNumberFormat="1" applyFont="1" applyBorder="1" applyAlignment="1" applyProtection="1">
      <alignment vertical="center"/>
    </xf>
    <xf numFmtId="0" fontId="25" fillId="0" borderId="3" xfId="0" applyNumberFormat="1" applyFont="1" applyBorder="1" applyAlignment="1" applyProtection="1">
      <alignment vertical="center"/>
    </xf>
    <xf numFmtId="0" fontId="28" fillId="6" borderId="2" xfId="0" applyNumberFormat="1" applyFont="1" applyFill="1" applyBorder="1" applyAlignment="1" applyProtection="1">
      <alignment vertical="center"/>
    </xf>
    <xf numFmtId="0" fontId="25" fillId="6" borderId="2" xfId="0" applyNumberFormat="1" applyFont="1" applyFill="1" applyBorder="1" applyAlignment="1" applyProtection="1">
      <alignment vertical="center" shrinkToFit="1"/>
    </xf>
    <xf numFmtId="49" fontId="25" fillId="6" borderId="2" xfId="0" applyNumberFormat="1" applyFont="1" applyFill="1" applyBorder="1" applyAlignment="1" applyProtection="1">
      <alignment vertical="center"/>
    </xf>
    <xf numFmtId="0" fontId="28" fillId="6" borderId="23" xfId="0" applyNumberFormat="1" applyFont="1" applyFill="1" applyBorder="1" applyAlignment="1" applyProtection="1">
      <alignment vertical="center"/>
    </xf>
    <xf numFmtId="0" fontId="25" fillId="6" borderId="23" xfId="0" applyNumberFormat="1" applyFont="1" applyFill="1" applyBorder="1" applyAlignment="1" applyProtection="1">
      <alignment vertical="center" shrinkToFit="1"/>
    </xf>
    <xf numFmtId="49" fontId="25" fillId="6" borderId="23" xfId="0" applyNumberFormat="1" applyFont="1" applyFill="1" applyBorder="1" applyAlignment="1" applyProtection="1">
      <alignment vertical="center"/>
    </xf>
    <xf numFmtId="0" fontId="25" fillId="6" borderId="23" xfId="0" applyNumberFormat="1" applyFont="1" applyFill="1" applyBorder="1" applyAlignment="1" applyProtection="1">
      <alignment vertical="center"/>
    </xf>
    <xf numFmtId="0" fontId="25" fillId="6" borderId="24" xfId="0" applyNumberFormat="1" applyFont="1" applyFill="1" applyBorder="1" applyAlignment="1" applyProtection="1">
      <alignment vertical="center"/>
    </xf>
    <xf numFmtId="49" fontId="22" fillId="0" borderId="0" xfId="0" applyNumberFormat="1" applyFont="1" applyAlignment="1">
      <alignment vertical="center"/>
    </xf>
    <xf numFmtId="0" fontId="30" fillId="0" borderId="0" xfId="0" applyNumberFormat="1" applyFont="1" applyAlignment="1">
      <alignment vertical="center"/>
    </xf>
    <xf numFmtId="0" fontId="24" fillId="5" borderId="26" xfId="0" applyNumberFormat="1" applyFont="1" applyFill="1" applyBorder="1" applyAlignment="1">
      <alignment horizontal="center" vertical="center"/>
    </xf>
    <xf numFmtId="0" fontId="25" fillId="3" borderId="13" xfId="0" applyNumberFormat="1" applyFont="1" applyFill="1" applyBorder="1" applyAlignment="1">
      <alignment horizontal="center" vertical="center" shrinkToFit="1"/>
    </xf>
    <xf numFmtId="49" fontId="25" fillId="3" borderId="26" xfId="0" applyNumberFormat="1" applyFont="1" applyFill="1" applyBorder="1" applyAlignment="1" applyProtection="1">
      <alignment horizontal="center" vertical="center" shrinkToFit="1"/>
    </xf>
    <xf numFmtId="0" fontId="25" fillId="0" borderId="16" xfId="0" applyNumberFormat="1" applyFont="1" applyBorder="1" applyAlignment="1">
      <alignment vertical="center" shrinkToFit="1"/>
    </xf>
    <xf numFmtId="183" fontId="25" fillId="0" borderId="27" xfId="0" applyNumberFormat="1" applyFont="1" applyBorder="1" applyAlignment="1" applyProtection="1">
      <alignment horizontal="center" vertical="center" shrinkToFit="1"/>
      <protection locked="0"/>
    </xf>
    <xf numFmtId="0" fontId="22" fillId="0" borderId="0" xfId="0" applyNumberFormat="1" applyFont="1" applyAlignment="1">
      <alignment vertical="center"/>
    </xf>
    <xf numFmtId="0" fontId="25" fillId="6" borderId="2" xfId="0" applyNumberFormat="1" applyFont="1" applyFill="1" applyBorder="1" applyAlignment="1">
      <alignment vertical="center" shrinkToFit="1"/>
    </xf>
    <xf numFmtId="183" fontId="25" fillId="6" borderId="28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0" xfId="0" applyNumberFormat="1" applyFont="1"/>
    <xf numFmtId="0" fontId="25" fillId="0" borderId="2" xfId="0" applyNumberFormat="1" applyFont="1" applyBorder="1" applyAlignment="1">
      <alignment vertical="center" shrinkToFit="1"/>
    </xf>
    <xf numFmtId="183" fontId="25" fillId="0" borderId="28" xfId="0" applyNumberFormat="1" applyFont="1" applyBorder="1" applyAlignment="1" applyProtection="1">
      <alignment horizontal="center" vertical="center" shrinkToFit="1"/>
      <protection locked="0"/>
    </xf>
    <xf numFmtId="0" fontId="28" fillId="0" borderId="0" xfId="0" applyNumberFormat="1" applyFont="1"/>
    <xf numFmtId="0" fontId="25" fillId="6" borderId="19" xfId="0" applyNumberFormat="1" applyFont="1" applyFill="1" applyBorder="1" applyAlignment="1">
      <alignment vertical="center" shrinkToFit="1"/>
    </xf>
    <xf numFmtId="183" fontId="25" fillId="6" borderId="29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21" xfId="0" applyNumberFormat="1" applyFont="1" applyFill="1" applyBorder="1" applyAlignment="1">
      <alignment vertical="center" shrinkToFit="1"/>
    </xf>
    <xf numFmtId="183" fontId="25" fillId="0" borderId="30" xfId="0" applyNumberFormat="1" applyFont="1" applyFill="1" applyBorder="1" applyAlignment="1" applyProtection="1">
      <alignment horizontal="center" vertical="center" shrinkToFit="1"/>
      <protection locked="0"/>
    </xf>
    <xf numFmtId="0" fontId="25" fillId="6" borderId="9" xfId="0" applyNumberFormat="1" applyFont="1" applyFill="1" applyBorder="1" applyAlignment="1">
      <alignment vertical="center" shrinkToFit="1"/>
    </xf>
    <xf numFmtId="183" fontId="25" fillId="6" borderId="27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3" xfId="0" applyNumberFormat="1" applyFont="1" applyBorder="1" applyAlignment="1">
      <alignment vertical="center" shrinkToFit="1"/>
    </xf>
    <xf numFmtId="0" fontId="25" fillId="6" borderId="3" xfId="0" applyNumberFormat="1" applyFont="1" applyFill="1" applyBorder="1" applyAlignment="1">
      <alignment vertical="center" shrinkToFit="1"/>
    </xf>
    <xf numFmtId="0" fontId="25" fillId="6" borderId="24" xfId="0" applyNumberFormat="1" applyFont="1" applyFill="1" applyBorder="1" applyAlignment="1">
      <alignment vertical="center" shrinkToFit="1"/>
    </xf>
    <xf numFmtId="183" fontId="25" fillId="6" borderId="31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21" xfId="0" applyNumberFormat="1" applyFont="1" applyBorder="1" applyAlignment="1" applyProtection="1">
      <alignment vertical="center"/>
      <protection locked="0"/>
    </xf>
    <xf numFmtId="0" fontId="25" fillId="0" borderId="25" xfId="0" applyNumberFormat="1" applyFont="1" applyBorder="1" applyAlignment="1">
      <alignment vertical="center" shrinkToFit="1"/>
    </xf>
    <xf numFmtId="183" fontId="25" fillId="0" borderId="30" xfId="0" applyNumberFormat="1" applyFont="1" applyBorder="1" applyAlignment="1" applyProtection="1">
      <alignment horizontal="center" vertical="center" shrinkToFit="1"/>
      <protection locked="0"/>
    </xf>
    <xf numFmtId="182" fontId="24" fillId="5" borderId="26" xfId="0" applyNumberFormat="1" applyFont="1" applyFill="1" applyBorder="1" applyAlignment="1">
      <alignment horizontal="center" vertical="center"/>
    </xf>
    <xf numFmtId="0" fontId="23" fillId="0" borderId="0" xfId="0" applyNumberFormat="1" applyFont="1" applyAlignment="1">
      <alignment vertical="center"/>
    </xf>
    <xf numFmtId="49" fontId="25" fillId="3" borderId="26" xfId="0" applyNumberFormat="1" applyFont="1" applyFill="1" applyBorder="1" applyAlignment="1">
      <alignment horizontal="center" vertical="center" shrinkToFit="1"/>
    </xf>
    <xf numFmtId="0" fontId="25" fillId="0" borderId="25" xfId="0" applyNumberFormat="1" applyFont="1" applyBorder="1" applyAlignment="1" applyProtection="1">
      <alignment vertical="center" shrinkToFit="1"/>
    </xf>
    <xf numFmtId="0" fontId="25" fillId="6" borderId="3" xfId="0" applyNumberFormat="1" applyFont="1" applyFill="1" applyBorder="1" applyAlignment="1" applyProtection="1">
      <alignment vertical="center" shrinkToFit="1"/>
    </xf>
    <xf numFmtId="0" fontId="25" fillId="0" borderId="3" xfId="0" applyNumberFormat="1" applyFont="1" applyBorder="1" applyAlignment="1" applyProtection="1">
      <alignment vertical="center" shrinkToFit="1"/>
    </xf>
    <xf numFmtId="0" fontId="25" fillId="6" borderId="24" xfId="0" applyNumberFormat="1" applyFont="1" applyFill="1" applyBorder="1" applyAlignment="1" applyProtection="1">
      <alignment vertical="center" shrinkToFit="1"/>
    </xf>
    <xf numFmtId="178" fontId="8" fillId="2" borderId="3" xfId="0" applyNumberFormat="1" applyFont="1" applyFill="1" applyBorder="1" applyAlignment="1" quotePrefix="1">
      <alignment vertical="center"/>
    </xf>
    <xf numFmtId="178" fontId="10" fillId="2" borderId="3" xfId="0" applyNumberFormat="1" applyFont="1" applyFill="1" applyBorder="1" applyAlignment="1" quotePrefix="1">
      <alignment vertical="center"/>
    </xf>
    <xf numFmtId="178" fontId="10" fillId="0" borderId="3" xfId="0" applyNumberFormat="1" applyFont="1" applyFill="1" applyBorder="1" applyAlignment="1" quotePrefix="1">
      <alignment vertical="center"/>
    </xf>
    <xf numFmtId="0" fontId="8" fillId="2" borderId="3" xfId="0" applyNumberFormat="1" applyFont="1" applyFill="1" applyBorder="1" applyAlignment="1" quotePrefix="1">
      <alignment vertical="center"/>
    </xf>
    <xf numFmtId="49" fontId="10" fillId="0" borderId="3" xfId="0" applyNumberFormat="1" applyFont="1" applyFill="1" applyBorder="1" applyAlignment="1" quotePrefix="1">
      <alignment vertical="center"/>
    </xf>
    <xf numFmtId="178" fontId="8" fillId="0" borderId="3" xfId="0" applyNumberFormat="1" applyFont="1" applyFill="1" applyBorder="1" applyAlignment="1" quotePrefix="1">
      <alignment vertical="center"/>
    </xf>
    <xf numFmtId="0" fontId="8" fillId="0" borderId="3" xfId="0" applyNumberFormat="1" applyFont="1" applyFill="1" applyBorder="1" applyAlignment="1" quotePrefix="1">
      <alignment vertical="center"/>
    </xf>
  </cellXfs>
  <cellStyles count="51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標準 2" xfId="39"/>
    <cellStyle name="20% - Accent3" xfId="40" builtinId="38"/>
    <cellStyle name="Accent4" xfId="41" builtinId="41"/>
    <cellStyle name="20% - Accent4" xfId="42" builtinId="42"/>
    <cellStyle name="40% - Accent4" xfId="43" builtinId="43"/>
    <cellStyle name="Accent5" xfId="44" builtinId="45"/>
    <cellStyle name="40% - Accent5" xfId="45" builtinId="47"/>
    <cellStyle name="60% - Accent5" xfId="46" builtinId="48"/>
    <cellStyle name="Accent6" xfId="47" builtinId="49"/>
    <cellStyle name="40% - Accent6" xfId="48" builtinId="51"/>
    <cellStyle name="60% - Accent6" xfId="49" builtinId="52"/>
    <cellStyle name="警告文 2" xfId="50"/>
  </cellStyles>
  <tableStyles count="0" defaultTableStyle="TableStyleMedium2" defaultPivotStyle="PivotStyleLight16"/>
  <colors>
    <mruColors>
      <color rgb="00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314325</xdr:colOff>
          <xdr:row>0</xdr:row>
          <xdr:rowOff>104775</xdr:rowOff>
        </xdr:from>
        <xdr:to>
          <xdr:col>13</xdr:col>
          <xdr:colOff>561975</xdr:colOff>
          <xdr:row>1</xdr:row>
          <xdr:rowOff>219075</xdr:rowOff>
        </xdr:to>
        <xdr:sp macro="[0]!Kakikomi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1087100" y="104775"/>
              <a:ext cx="1619250" cy="36195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n-IN" sz="1100" b="0" i="0" u="none" strike="noStrike" baseline="0">
                  <a:solidFill>
                    <a:srgbClr val="000000"/>
                  </a:solidFill>
                  <a:latin typeface="MS PGothic" panose="020B0600070205080204" charset="-128"/>
                  <a:ea typeface="MS PGothic" panose="020B0600070205080204" charset="-128"/>
                </a:rPr>
                <a:t>書き込み</a:t>
              </a:r>
              <a:endParaRPr lang="en-IN" sz="1100" b="0" i="0" u="none" strike="noStrike" baseline="0">
                <a:solidFill>
                  <a:srgbClr val="000000"/>
                </a:solidFill>
                <a:latin typeface="MS PGothic" panose="020B0600070205080204" charset="-128"/>
                <a:ea typeface="MS PGothic" panose="020B0600070205080204" charset="-128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83" name="Text Box 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84" name="Text Box 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85" name="Text Box 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86" name="Text Box 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87" name="Text Box 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88" name="Text Box 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0" name="Text Box 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1" name="Text Box 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2" name="Text Box 1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3" name="Text Box 1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4" name="Text Box 1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5" name="Text Box 1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6" name="Text Box 1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7" name="Text Box 1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8" name="Text Box 1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099" name="Text Box 1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0" name="Text Box 1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1" name="Text Box 2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2" name="Text Box 2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3" name="Text Box 2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4" name="Text Box 2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5" name="Text Box 2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6" name="Text Box 2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7" name="Text Box 2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8" name="Text Box 2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09" name="Text Box 2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0" name="Text Box 2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1" name="Text Box 3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2" name="Text Box 3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3" name="Text Box 3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4" name="Text Box 3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5" name="Text Box 3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6" name="Text Box 3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7" name="Text Box 3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8" name="Text Box 3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19" name="Text Box 3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0" name="Text Box 3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1" name="Text Box 4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2" name="Text Box 4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3" name="Text Box 4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4" name="Text Box 4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5" name="Text Box 4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6" name="Text Box 4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7" name="Text Box 4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8" name="Text Box 4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29" name="Text Box 4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0" name="Text Box 4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1" name="Text Box 5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2" name="Text Box 5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3" name="Text Box 5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4" name="Text Box 5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5" name="Text Box 5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6" name="Text Box 5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7" name="Text Box 5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8" name="Text Box 5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39" name="Text Box 5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0" name="Text Box 5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1" name="Text Box 6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2" name="Text Box 6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3" name="Text Box 6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4" name="Text Box 6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5" name="Text Box 6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6" name="Text Box 6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7" name="Text Box 6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8" name="Text Box 6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49" name="Text Box 6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0" name="Text Box 6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1" name="Text Box 7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2" name="Text Box 7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3" name="Text Box 7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4" name="Text Box 7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5" name="Text Box 7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6" name="Text Box 7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7" name="Text Box 7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8" name="Text Box 7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59" name="Text Box 78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0" name="Text Box 79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1" name="Text Box 80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2" name="Text Box 81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3" name="Text Box 82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4" name="Text Box 83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5" name="Text Box 84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6" name="Text Box 85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7" name="Text Box 86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1000125</xdr:colOff>
      <xdr:row>13</xdr:row>
      <xdr:rowOff>0</xdr:rowOff>
    </xdr:from>
    <xdr:to>
      <xdr:col>5</xdr:col>
      <xdr:colOff>38100</xdr:colOff>
      <xdr:row>14</xdr:row>
      <xdr:rowOff>24765</xdr:rowOff>
    </xdr:to>
    <xdr:sp>
      <xdr:nvSpPr>
        <xdr:cNvPr id="139168" name="Text Box 87"/>
        <xdr:cNvSpPr txBox="1">
          <a:spLocks noChangeArrowheads="1"/>
        </xdr:cNvSpPr>
      </xdr:nvSpPr>
      <xdr:spPr>
        <a:xfrm>
          <a:off x="4076700" y="2619375"/>
          <a:ext cx="76200" cy="215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40"/>
  <sheetViews>
    <sheetView showGridLines="0" workbookViewId="0">
      <pane ySplit="2" topLeftCell="A3" activePane="bottomLeft" state="frozen"/>
      <selection/>
      <selection pane="bottomLeft" activeCell="D4" sqref="D4"/>
    </sheetView>
  </sheetViews>
  <sheetFormatPr defaultColWidth="9" defaultRowHeight="13.5"/>
  <cols>
    <col min="1" max="1" width="9" style="59"/>
    <col min="2" max="2" width="11.125" style="60" customWidth="1"/>
    <col min="3" max="3" width="13.125" style="59" customWidth="1"/>
    <col min="4" max="4" width="11.125" style="60" customWidth="1"/>
    <col min="5" max="5" width="13.125" style="59" customWidth="1"/>
    <col min="6" max="6" width="11.125" style="60" customWidth="1"/>
    <col min="7" max="7" width="13.125" style="59" customWidth="1"/>
    <col min="8" max="8" width="11.125" style="60" customWidth="1"/>
    <col min="9" max="9" width="13.125" style="59" customWidth="1"/>
    <col min="10" max="10" width="23.625" style="61" customWidth="1"/>
    <col min="11" max="11" width="11.75" style="62" customWidth="1"/>
    <col min="12" max="12" width="9" style="63"/>
    <col min="13" max="16384" width="9" style="59"/>
  </cols>
  <sheetData>
    <row r="1" ht="19.5" customHeight="1" spans="1:11">
      <c r="A1" s="64" t="str">
        <f ca="1">INDEX(A37:B40,MATCH(OFFSET(A1,2,0),A37:A40,),2)</f>
        <v>VLCC Schedule updated: 2021/06/18</v>
      </c>
      <c r="B1" s="65"/>
      <c r="C1" s="66"/>
      <c r="D1" s="66"/>
      <c r="E1" s="66"/>
      <c r="F1" s="67"/>
      <c r="G1" s="67"/>
      <c r="H1" s="67"/>
      <c r="I1" s="67"/>
      <c r="J1" s="67"/>
      <c r="K1" s="163"/>
    </row>
    <row r="2" ht="19.5" customHeight="1" spans="1:11">
      <c r="A2" s="68" t="s">
        <v>0</v>
      </c>
      <c r="B2" s="69" t="s">
        <v>1</v>
      </c>
      <c r="C2" s="70" t="s">
        <v>2</v>
      </c>
      <c r="D2" s="69" t="s">
        <v>1</v>
      </c>
      <c r="E2" s="71" t="s">
        <v>3</v>
      </c>
      <c r="F2" s="72" t="s">
        <v>4</v>
      </c>
      <c r="G2" s="71" t="s">
        <v>3</v>
      </c>
      <c r="H2" s="72" t="s">
        <v>4</v>
      </c>
      <c r="I2" s="71" t="s">
        <v>3</v>
      </c>
      <c r="J2" s="164" t="s">
        <v>5</v>
      </c>
      <c r="K2" s="165" t="s">
        <v>6</v>
      </c>
    </row>
    <row r="3" ht="18.75" spans="1:12">
      <c r="A3" s="73" t="s">
        <v>7</v>
      </c>
      <c r="B3" s="74" t="s">
        <v>8</v>
      </c>
      <c r="C3" s="75" t="s">
        <v>9</v>
      </c>
      <c r="D3" s="74"/>
      <c r="E3" s="76"/>
      <c r="F3" s="74"/>
      <c r="G3" s="76"/>
      <c r="H3" s="74"/>
      <c r="I3" s="76"/>
      <c r="J3" s="166" t="str">
        <f>_xlfn.TEXTJOIN(" ",FALSE,D3,E3)</f>
        <v> </v>
      </c>
      <c r="K3" s="167"/>
      <c r="L3" s="168"/>
    </row>
    <row r="4" ht="19.5" customHeight="1" spans="1:12">
      <c r="A4" s="77" t="s">
        <v>10</v>
      </c>
      <c r="B4" s="78"/>
      <c r="C4" s="79" t="s">
        <v>11</v>
      </c>
      <c r="D4" s="80" t="s">
        <v>12</v>
      </c>
      <c r="E4" s="81" t="s">
        <v>13</v>
      </c>
      <c r="F4" s="78"/>
      <c r="G4" s="81"/>
      <c r="H4" s="78"/>
      <c r="I4" s="81"/>
      <c r="J4" s="169" t="str">
        <f>_xlfn.TEXTJOIN(" ",FALSE,D4,E4)</f>
        <v>6/20 TOMAKOMAI</v>
      </c>
      <c r="K4" s="170"/>
      <c r="L4" s="171"/>
    </row>
    <row r="5" ht="19.5" customHeight="1" spans="1:12">
      <c r="A5" s="82" t="s">
        <v>14</v>
      </c>
      <c r="B5" s="83" t="s">
        <v>15</v>
      </c>
      <c r="C5" s="84" t="s">
        <v>16</v>
      </c>
      <c r="D5" s="85" t="s">
        <v>17</v>
      </c>
      <c r="E5" s="86" t="s">
        <v>18</v>
      </c>
      <c r="F5" s="87"/>
      <c r="G5" s="88"/>
      <c r="H5" s="87"/>
      <c r="I5" s="88"/>
      <c r="J5" s="172" t="str">
        <f>_xlfn.TEXTJOIN(" ",FALSE,D5,E5)</f>
        <v>6/25 SAKAI</v>
      </c>
      <c r="K5" s="173"/>
      <c r="L5" s="174"/>
    </row>
    <row r="6" ht="18.75" spans="1:12">
      <c r="A6" s="77" t="s">
        <v>19</v>
      </c>
      <c r="B6" s="80" t="s">
        <v>20</v>
      </c>
      <c r="C6" s="89" t="s">
        <v>16</v>
      </c>
      <c r="D6" s="78"/>
      <c r="E6" s="79"/>
      <c r="F6" s="78"/>
      <c r="G6" s="81"/>
      <c r="H6" s="78"/>
      <c r="I6" s="81"/>
      <c r="J6" s="169" t="str">
        <f>_xlfn.TEXTJOIN(" ",FALSE,D6,E6)</f>
        <v> </v>
      </c>
      <c r="K6" s="170"/>
      <c r="L6" s="168"/>
    </row>
    <row r="7" ht="18.75" spans="1:12">
      <c r="A7" s="82" t="s">
        <v>21</v>
      </c>
      <c r="B7" s="87"/>
      <c r="C7" s="88" t="s">
        <v>22</v>
      </c>
      <c r="D7" s="87"/>
      <c r="E7" s="88"/>
      <c r="F7" s="87"/>
      <c r="G7" s="88"/>
      <c r="H7" s="87"/>
      <c r="I7" s="88"/>
      <c r="J7" s="172" t="str">
        <f>_xlfn.TEXTJOIN(" ",FALSE,D7,E7)</f>
        <v> </v>
      </c>
      <c r="K7" s="173"/>
      <c r="L7" s="168"/>
    </row>
    <row r="8" ht="19.5" customHeight="1" spans="1:12">
      <c r="A8" s="90" t="s">
        <v>23</v>
      </c>
      <c r="B8" s="91" t="s">
        <v>24</v>
      </c>
      <c r="C8" s="92" t="s">
        <v>25</v>
      </c>
      <c r="D8" s="93" t="s">
        <v>15</v>
      </c>
      <c r="E8" s="94" t="s">
        <v>26</v>
      </c>
      <c r="F8" s="95"/>
      <c r="G8" s="96"/>
      <c r="H8" s="95"/>
      <c r="I8" s="96"/>
      <c r="J8" s="175" t="str">
        <f t="shared" ref="J8:J10" si="0">_xlfn.TEXTJOIN(" ",FALSE,D8,E8)</f>
        <v>6/22 FUJIRAH</v>
      </c>
      <c r="K8" s="176"/>
      <c r="L8" s="174"/>
    </row>
    <row r="9" ht="19.5" customHeight="1" spans="1:12">
      <c r="A9" s="97" t="s">
        <v>27</v>
      </c>
      <c r="B9" s="98" t="s">
        <v>28</v>
      </c>
      <c r="C9" s="99" t="s">
        <v>29</v>
      </c>
      <c r="D9" s="100" t="s">
        <v>30</v>
      </c>
      <c r="E9" s="101" t="s">
        <v>31</v>
      </c>
      <c r="F9" s="98"/>
      <c r="G9" s="102"/>
      <c r="H9" s="98"/>
      <c r="I9" s="102"/>
      <c r="J9" s="177" t="str">
        <f t="shared" si="0"/>
        <v>7/4 NEDERLAND, USA</v>
      </c>
      <c r="K9" s="178"/>
      <c r="L9" s="174"/>
    </row>
    <row r="10" ht="18.75" spans="1:12">
      <c r="A10" s="103" t="s">
        <v>32</v>
      </c>
      <c r="B10" s="104" t="s">
        <v>33</v>
      </c>
      <c r="C10" s="105" t="s">
        <v>29</v>
      </c>
      <c r="D10" s="106"/>
      <c r="E10" s="107"/>
      <c r="F10" s="108"/>
      <c r="G10" s="109"/>
      <c r="H10" s="108"/>
      <c r="I10" s="109"/>
      <c r="J10" s="179" t="str">
        <f t="shared" si="0"/>
        <v> </v>
      </c>
      <c r="K10" s="180"/>
      <c r="L10" s="168"/>
    </row>
    <row r="11" ht="19.5" customHeight="1" spans="1:12">
      <c r="A11" s="82" t="s">
        <v>34</v>
      </c>
      <c r="B11" s="85" t="s">
        <v>20</v>
      </c>
      <c r="C11" s="110" t="s">
        <v>29</v>
      </c>
      <c r="D11" s="87"/>
      <c r="E11" s="88"/>
      <c r="F11" s="111"/>
      <c r="G11" s="112"/>
      <c r="H11" s="111"/>
      <c r="I11" s="112"/>
      <c r="J11" s="181" t="str">
        <f t="shared" ref="J11:J12" si="1">_xlfn.TEXTJOIN(" ",FALSE,D11,E11)</f>
        <v> </v>
      </c>
      <c r="K11" s="173"/>
      <c r="L11" s="174"/>
    </row>
    <row r="12" ht="19.5" customHeight="1" spans="1:12">
      <c r="A12" s="77" t="s">
        <v>35</v>
      </c>
      <c r="B12" s="78" t="s">
        <v>17</v>
      </c>
      <c r="C12" s="79" t="s">
        <v>29</v>
      </c>
      <c r="D12" s="80" t="s">
        <v>36</v>
      </c>
      <c r="E12" s="113" t="s">
        <v>37</v>
      </c>
      <c r="F12" s="114"/>
      <c r="G12" s="115"/>
      <c r="H12" s="114"/>
      <c r="I12" s="115"/>
      <c r="J12" s="182" t="str">
        <f t="shared" si="1"/>
        <v>7/6 FREEPORT</v>
      </c>
      <c r="K12" s="170"/>
      <c r="L12" s="174"/>
    </row>
    <row r="13" ht="18.75" spans="1:12">
      <c r="A13" s="82"/>
      <c r="B13" s="87" t="s">
        <v>38</v>
      </c>
      <c r="C13" s="84"/>
      <c r="D13" s="87"/>
      <c r="E13" s="88"/>
      <c r="F13" s="111"/>
      <c r="G13" s="112"/>
      <c r="H13" s="111"/>
      <c r="I13" s="112"/>
      <c r="J13" s="181" t="str">
        <f t="shared" ref="J13:J26" si="2">_xlfn.TEXTJOIN(" ",FALSE,D13,E13)</f>
        <v> </v>
      </c>
      <c r="K13" s="173"/>
      <c r="L13" s="168"/>
    </row>
    <row r="14" ht="19.5" spans="1:12">
      <c r="A14" s="116"/>
      <c r="B14" s="117" t="s">
        <v>38</v>
      </c>
      <c r="C14" s="118"/>
      <c r="D14" s="117"/>
      <c r="E14" s="119"/>
      <c r="F14" s="120"/>
      <c r="G14" s="121"/>
      <c r="H14" s="120"/>
      <c r="I14" s="121"/>
      <c r="J14" s="183" t="str">
        <f t="shared" si="2"/>
        <v> </v>
      </c>
      <c r="K14" s="184"/>
      <c r="L14" s="168"/>
    </row>
    <row r="15" ht="18.75" spans="1:12">
      <c r="A15" s="122" t="s">
        <v>39</v>
      </c>
      <c r="B15" s="123" t="s">
        <v>15</v>
      </c>
      <c r="C15" s="124" t="s">
        <v>40</v>
      </c>
      <c r="D15" s="125" t="s">
        <v>41</v>
      </c>
      <c r="E15" s="126" t="s">
        <v>42</v>
      </c>
      <c r="F15" s="127" t="s">
        <v>43</v>
      </c>
      <c r="G15" s="126" t="s">
        <v>44</v>
      </c>
      <c r="H15" s="127" t="s">
        <v>45</v>
      </c>
      <c r="I15" s="185" t="s">
        <v>40</v>
      </c>
      <c r="J15" s="186" t="str">
        <f t="shared" si="2"/>
        <v>7/9 SODEGAURA</v>
      </c>
      <c r="K15" s="187"/>
      <c r="L15" s="168"/>
    </row>
    <row r="16" ht="18.75" spans="1:12">
      <c r="A16" s="77" t="s">
        <v>46</v>
      </c>
      <c r="B16" s="114" t="s">
        <v>47</v>
      </c>
      <c r="C16" s="115" t="s">
        <v>40</v>
      </c>
      <c r="D16" s="128" t="s">
        <v>41</v>
      </c>
      <c r="E16" s="129" t="s">
        <v>48</v>
      </c>
      <c r="F16" s="130" t="s">
        <v>49</v>
      </c>
      <c r="G16" s="131" t="s">
        <v>44</v>
      </c>
      <c r="H16" s="130" t="s">
        <v>50</v>
      </c>
      <c r="I16" s="131" t="s">
        <v>40</v>
      </c>
      <c r="J16" s="182" t="str">
        <f t="shared" si="2"/>
        <v>7/9 FUTTSU</v>
      </c>
      <c r="K16" s="170"/>
      <c r="L16" s="168"/>
    </row>
    <row r="17" ht="18.75" spans="1:12">
      <c r="A17" s="82" t="s">
        <v>51</v>
      </c>
      <c r="B17" s="85" t="s">
        <v>52</v>
      </c>
      <c r="C17" s="88" t="s">
        <v>53</v>
      </c>
      <c r="D17" s="111" t="s">
        <v>54</v>
      </c>
      <c r="E17" s="86" t="s">
        <v>55</v>
      </c>
      <c r="F17" s="111"/>
      <c r="G17" s="112"/>
      <c r="H17" s="111"/>
      <c r="I17" s="88"/>
      <c r="J17" s="181" t="str">
        <f t="shared" si="2"/>
        <v>7/22 KAWAGOE</v>
      </c>
      <c r="K17" s="173"/>
      <c r="L17" s="168"/>
    </row>
    <row r="18" ht="18.75" spans="1:12">
      <c r="A18" s="77" t="s">
        <v>56</v>
      </c>
      <c r="B18" s="78" t="s">
        <v>57</v>
      </c>
      <c r="C18" s="79" t="s">
        <v>58</v>
      </c>
      <c r="D18" s="114" t="s">
        <v>36</v>
      </c>
      <c r="E18" s="115" t="s">
        <v>59</v>
      </c>
      <c r="F18" s="114" t="s">
        <v>60</v>
      </c>
      <c r="G18" s="115" t="s">
        <v>48</v>
      </c>
      <c r="H18" s="114"/>
      <c r="I18" s="115"/>
      <c r="J18" s="182" t="str">
        <f t="shared" si="2"/>
        <v>7/6 BONTANG</v>
      </c>
      <c r="K18" s="170"/>
      <c r="L18" s="168"/>
    </row>
    <row r="19" ht="18.75" spans="1:12">
      <c r="A19" s="82" t="s">
        <v>61</v>
      </c>
      <c r="B19" s="111" t="s">
        <v>15</v>
      </c>
      <c r="C19" s="112" t="s">
        <v>53</v>
      </c>
      <c r="D19" s="111" t="s">
        <v>62</v>
      </c>
      <c r="E19" s="112" t="s">
        <v>63</v>
      </c>
      <c r="F19" s="132" t="s">
        <v>41</v>
      </c>
      <c r="G19" s="133" t="s">
        <v>53</v>
      </c>
      <c r="H19" s="132" t="s">
        <v>60</v>
      </c>
      <c r="I19" s="133" t="s">
        <v>64</v>
      </c>
      <c r="J19" s="181" t="str">
        <f t="shared" si="2"/>
        <v>6/28 YUNG AN</v>
      </c>
      <c r="K19" s="173"/>
      <c r="L19" s="168"/>
    </row>
    <row r="20" ht="19.5" spans="1:12">
      <c r="A20" s="116" t="s">
        <v>65</v>
      </c>
      <c r="B20" s="117" t="s">
        <v>66</v>
      </c>
      <c r="C20" s="118" t="s">
        <v>67</v>
      </c>
      <c r="D20" s="117"/>
      <c r="E20" s="119"/>
      <c r="F20" s="120"/>
      <c r="G20" s="121"/>
      <c r="H20" s="120"/>
      <c r="I20" s="121"/>
      <c r="J20" s="183" t="str">
        <f t="shared" si="2"/>
        <v> </v>
      </c>
      <c r="K20" s="184"/>
      <c r="L20" s="168"/>
    </row>
    <row r="21" ht="18.75" spans="1:12">
      <c r="A21" s="122" t="s">
        <v>68</v>
      </c>
      <c r="B21" s="123" t="s">
        <v>69</v>
      </c>
      <c r="C21" s="134" t="s">
        <v>70</v>
      </c>
      <c r="D21" s="123" t="s">
        <v>71</v>
      </c>
      <c r="E21" s="124" t="s">
        <v>72</v>
      </c>
      <c r="F21" s="125" t="s">
        <v>73</v>
      </c>
      <c r="G21" s="135" t="s">
        <v>74</v>
      </c>
      <c r="H21" s="125"/>
      <c r="I21" s="135"/>
      <c r="J21" s="186" t="str">
        <f t="shared" si="2"/>
        <v>7/5 TANGGUH(TENTATIVE)</v>
      </c>
      <c r="K21" s="187"/>
      <c r="L21" s="168"/>
    </row>
    <row r="22" ht="18.75" spans="1:12">
      <c r="A22" s="77" t="s">
        <v>75</v>
      </c>
      <c r="B22" s="78" t="s">
        <v>76</v>
      </c>
      <c r="C22" s="114" t="s">
        <v>77</v>
      </c>
      <c r="D22" s="128" t="s">
        <v>78</v>
      </c>
      <c r="E22" s="78" t="s">
        <v>79</v>
      </c>
      <c r="F22" s="114" t="s">
        <v>73</v>
      </c>
      <c r="G22" s="114" t="s">
        <v>80</v>
      </c>
      <c r="H22" s="114" t="s">
        <v>81</v>
      </c>
      <c r="I22" s="115" t="s">
        <v>82</v>
      </c>
      <c r="J22" s="182" t="str">
        <f t="shared" si="2"/>
        <v>6/27 SINGAPORE</v>
      </c>
      <c r="K22" s="170"/>
      <c r="L22" s="168"/>
    </row>
    <row r="23" ht="18.75" spans="1:12">
      <c r="A23" s="82" t="s">
        <v>83</v>
      </c>
      <c r="B23" s="111" t="s">
        <v>84</v>
      </c>
      <c r="C23" s="84" t="s">
        <v>72</v>
      </c>
      <c r="D23" s="111" t="s">
        <v>41</v>
      </c>
      <c r="E23" s="88" t="s">
        <v>74</v>
      </c>
      <c r="F23" s="111"/>
      <c r="G23" s="88"/>
      <c r="H23" s="111"/>
      <c r="I23" s="88"/>
      <c r="J23" s="181" t="str">
        <f t="shared" si="2"/>
        <v>7/9 GWANGYANG(TENTATIVE)</v>
      </c>
      <c r="K23" s="173"/>
      <c r="L23" s="168"/>
    </row>
    <row r="24" ht="18.75" spans="1:12">
      <c r="A24" s="77"/>
      <c r="B24" s="78"/>
      <c r="C24" s="79"/>
      <c r="D24" s="78"/>
      <c r="E24" s="81"/>
      <c r="F24" s="114"/>
      <c r="G24" s="115"/>
      <c r="H24" s="114"/>
      <c r="I24" s="115"/>
      <c r="J24" s="182" t="str">
        <f t="shared" si="2"/>
        <v> </v>
      </c>
      <c r="K24" s="170"/>
      <c r="L24" s="168"/>
    </row>
    <row r="25" ht="18.75" spans="1:12">
      <c r="A25" s="82"/>
      <c r="B25" s="87"/>
      <c r="C25" s="84"/>
      <c r="D25" s="87"/>
      <c r="E25" s="88"/>
      <c r="F25" s="111"/>
      <c r="G25" s="112"/>
      <c r="H25" s="111"/>
      <c r="I25" s="112"/>
      <c r="J25" s="181" t="str">
        <f t="shared" si="2"/>
        <v> </v>
      </c>
      <c r="K25" s="173"/>
      <c r="L25" s="168"/>
    </row>
    <row r="26" ht="19.5" spans="1:12">
      <c r="A26" s="116"/>
      <c r="B26" s="117" t="s">
        <v>38</v>
      </c>
      <c r="C26" s="118"/>
      <c r="D26" s="117"/>
      <c r="E26" s="119"/>
      <c r="F26" s="120"/>
      <c r="G26" s="121"/>
      <c r="H26" s="120"/>
      <c r="I26" s="121"/>
      <c r="J26" s="183" t="str">
        <f t="shared" si="2"/>
        <v> </v>
      </c>
      <c r="K26" s="184"/>
      <c r="L26" s="168"/>
    </row>
    <row r="27" ht="18.75" spans="1:12">
      <c r="A27" s="136">
        <f>KLSM!A2</f>
        <v>44365</v>
      </c>
      <c r="B27" s="137"/>
      <c r="C27" s="138"/>
      <c r="D27" s="138"/>
      <c r="E27" s="138"/>
      <c r="F27" s="139"/>
      <c r="G27" s="139"/>
      <c r="H27" s="139"/>
      <c r="I27" s="139"/>
      <c r="J27" s="139"/>
      <c r="K27" s="188"/>
      <c r="L27" s="189"/>
    </row>
    <row r="28" ht="19.5" customHeight="1" spans="1:11">
      <c r="A28" s="68" t="s">
        <v>0</v>
      </c>
      <c r="B28" s="69" t="s">
        <v>1</v>
      </c>
      <c r="C28" s="70" t="s">
        <v>2</v>
      </c>
      <c r="D28" s="69" t="s">
        <v>85</v>
      </c>
      <c r="E28" s="71" t="s">
        <v>85</v>
      </c>
      <c r="F28" s="72"/>
      <c r="G28" s="71"/>
      <c r="H28" s="72"/>
      <c r="I28" s="71"/>
      <c r="J28" s="164" t="s">
        <v>5</v>
      </c>
      <c r="K28" s="190" t="s">
        <v>6</v>
      </c>
    </row>
    <row r="29" ht="18.75" spans="1:12">
      <c r="A29" s="122" t="s">
        <v>86</v>
      </c>
      <c r="B29" s="140" t="str">
        <f>LEFT(KLSM!B12,FIND(" ",KLSM!B12)-1)</f>
        <v>6/18-19</v>
      </c>
      <c r="C29" s="141" t="str">
        <f>IF(E29=FALSE,D29,LEFT(D29,FIND(" ",D29)-1))</f>
        <v>SINGAPORE</v>
      </c>
      <c r="D29" s="142" t="str">
        <f>TRIM(RIGHT(KLSM!B12,LEN(KLSM!B12)-FIND(" ",KLSM!B12)))</f>
        <v>SINGAPORE 30-7/2 ICHTHYS 10-12 NAPA NAPA</v>
      </c>
      <c r="E29" s="142" t="b">
        <f t="array" ref="E29">COUNT(FIND({0,1,2,3,4,5,6,7,8,9},D29))&gt;0</f>
        <v>1</v>
      </c>
      <c r="F29" s="143"/>
      <c r="G29" s="143"/>
      <c r="H29" s="143"/>
      <c r="I29" s="143"/>
      <c r="J29" s="191" t="str">
        <f>IF(E29=FALSE," ",TRIM(RIGHT(D29,LEN(D29)-FIND(" ",D29))))</f>
        <v>30-7/2 ICHTHYS 10-12 NAPA NAPA</v>
      </c>
      <c r="K29" s="187"/>
      <c r="L29" s="168"/>
    </row>
    <row r="30" ht="18.75" spans="1:12">
      <c r="A30" s="77" t="s">
        <v>87</v>
      </c>
      <c r="B30" s="144" t="str">
        <f>LEFT(KLSM!B13,FIND(" ",KLSM!B13)-1)</f>
        <v>6/23-24</v>
      </c>
      <c r="C30" s="145" t="str">
        <f>IF(E30=FALSE,D30,LEFT(D30,FIND(" ",D30)-1))</f>
        <v>SRIRACHA</v>
      </c>
      <c r="D30" s="146" t="str">
        <f>TRIM(RIGHT(KLSM!B13,LEN(KLSM!B13)-FIND(" ",KLSM!B13)))</f>
        <v>SRIRACHA 28-30 BACH HO 7/4-6 SINGAPORE/PORT DICKSON</v>
      </c>
      <c r="E30" s="146" t="b">
        <f t="array" ref="E30">COUNT(FIND({0,1,2,3,4,5,6,7,8,9},D30))&gt;0</f>
        <v>1</v>
      </c>
      <c r="F30" s="147"/>
      <c r="G30" s="147"/>
      <c r="H30" s="147"/>
      <c r="I30" s="147"/>
      <c r="J30" s="192" t="str">
        <f>IF(E30=FALSE," ",TRIM(RIGHT(D30,LEN(D30)-FIND(" ",D30))))</f>
        <v>28-30 BACH HO 7/4-6 SINGAPORE/PORT DICKSON</v>
      </c>
      <c r="K30" s="170"/>
      <c r="L30" s="168"/>
    </row>
    <row r="31" ht="18.75" spans="1:12">
      <c r="A31" s="82"/>
      <c r="B31" s="148" t="s">
        <v>38</v>
      </c>
      <c r="C31" s="149"/>
      <c r="D31" s="150"/>
      <c r="E31" s="151"/>
      <c r="F31" s="152"/>
      <c r="G31" s="152"/>
      <c r="H31" s="152"/>
      <c r="I31" s="152"/>
      <c r="J31" s="193"/>
      <c r="K31" s="173"/>
      <c r="L31" s="168"/>
    </row>
    <row r="32" ht="18.75" spans="1:12">
      <c r="A32" s="77"/>
      <c r="B32" s="153" t="s">
        <v>38</v>
      </c>
      <c r="C32" s="154"/>
      <c r="D32" s="155"/>
      <c r="E32" s="146"/>
      <c r="F32" s="147"/>
      <c r="G32" s="147"/>
      <c r="H32" s="147"/>
      <c r="I32" s="147"/>
      <c r="J32" s="192"/>
      <c r="K32" s="170"/>
      <c r="L32" s="168"/>
    </row>
    <row r="33" ht="18.75" spans="1:12">
      <c r="A33" s="82"/>
      <c r="B33" s="148" t="s">
        <v>38</v>
      </c>
      <c r="C33" s="149"/>
      <c r="D33" s="150"/>
      <c r="E33" s="151"/>
      <c r="F33" s="152"/>
      <c r="G33" s="152"/>
      <c r="H33" s="152"/>
      <c r="I33" s="152"/>
      <c r="J33" s="193"/>
      <c r="K33" s="173"/>
      <c r="L33" s="168"/>
    </row>
    <row r="34" ht="19.5" spans="1:12">
      <c r="A34" s="116"/>
      <c r="B34" s="156" t="s">
        <v>38</v>
      </c>
      <c r="C34" s="157"/>
      <c r="D34" s="158"/>
      <c r="E34" s="159"/>
      <c r="F34" s="160"/>
      <c r="G34" s="160"/>
      <c r="H34" s="160"/>
      <c r="I34" s="160"/>
      <c r="J34" s="194"/>
      <c r="K34" s="184"/>
      <c r="L34" s="168"/>
    </row>
    <row r="35" spans="2:12">
      <c r="B35" s="161" t="s">
        <v>38</v>
      </c>
      <c r="L35" s="168"/>
    </row>
    <row r="36" ht="16.5" spans="1:12">
      <c r="A36" s="162" t="s">
        <v>88</v>
      </c>
      <c r="B36" s="162"/>
      <c r="F36" s="162" t="s">
        <v>89</v>
      </c>
      <c r="L36" s="168"/>
    </row>
    <row r="37" ht="16.5" spans="1:12">
      <c r="A37" s="162" t="s">
        <v>7</v>
      </c>
      <c r="B37" s="162" t="str">
        <f>"VLCC Schedule updated: "&amp;TEXT(KLSM!A2,"yyyy/mm/dd")</f>
        <v>VLCC Schedule updated: 2021/06/18</v>
      </c>
      <c r="F37" s="162" t="s">
        <v>90</v>
      </c>
      <c r="L37" s="168"/>
    </row>
    <row r="38" ht="16.5" spans="1:12">
      <c r="A38" s="162" t="s">
        <v>27</v>
      </c>
      <c r="B38" s="162" t="str">
        <f>"LPG Schedule updated: "&amp;TEXT(KLSM!A2,"yyyy/mm/dd")</f>
        <v>LPG Schedule updated: 2021/06/18</v>
      </c>
      <c r="F38" s="162" t="s">
        <v>91</v>
      </c>
      <c r="L38" s="168"/>
    </row>
    <row r="39" ht="16.5" spans="1:2">
      <c r="A39" s="162" t="str">
        <f>A15</f>
        <v>ALR</v>
      </c>
      <c r="B39" s="162" t="str">
        <f>"LNG-1 Schedule updated: "&amp;TEXT(KLSM!A2,"yyyy/mm/dd")</f>
        <v>LNG-1 Schedule updated: 2021/06/18</v>
      </c>
    </row>
    <row r="40" ht="16.5" spans="1:2">
      <c r="A40" s="162" t="str">
        <f>A21</f>
        <v>TFJ</v>
      </c>
      <c r="B40" s="162" t="str">
        <f>"LNG-2 Schedule updated: "&amp;TEXT(KLSM!A2,"yyyy/mm/dd")</f>
        <v>LNG-2 Schedule updated: 2021/06/18</v>
      </c>
    </row>
  </sheetData>
  <sheetProtection sheet="1" formatCells="0"/>
  <mergeCells count="2">
    <mergeCell ref="A1:K1"/>
    <mergeCell ref="A27:K27"/>
  </mergeCells>
  <pageMargins left="0.7" right="0.7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Button 1" r:id="rId3">
              <controlPr print="0" defaultSize="0">
                <anchor>
                  <from>
                    <xdr:col>11</xdr:col>
                    <xdr:colOff>314325</xdr:colOff>
                    <xdr:row>0</xdr:row>
                    <xdr:rowOff>104775</xdr:rowOff>
                  </from>
                  <to>
                    <xdr:col>13</xdr:col>
                    <xdr:colOff>561975</xdr:colOff>
                    <xdr:row>1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L40"/>
  <sheetViews>
    <sheetView tabSelected="1" workbookViewId="0">
      <selection activeCell="L32" sqref="L32"/>
    </sheetView>
  </sheetViews>
  <sheetFormatPr defaultColWidth="9" defaultRowHeight="15" customHeight="1"/>
  <cols>
    <col min="1" max="1" width="6.375" style="1" customWidth="1"/>
    <col min="2" max="2" width="14.875" style="1" customWidth="1"/>
    <col min="3" max="3" width="13.25" style="1" customWidth="1"/>
    <col min="4" max="4" width="5.875" style="1" customWidth="1"/>
    <col min="5" max="5" width="13.625" style="1" customWidth="1"/>
    <col min="6" max="6" width="5.875" style="1" customWidth="1"/>
    <col min="7" max="7" width="13" style="1" customWidth="1"/>
    <col min="8" max="8" width="5.875" style="1" customWidth="1"/>
    <col min="9" max="9" width="12.5" style="1" customWidth="1"/>
    <col min="10" max="10" width="5.875" style="1" customWidth="1"/>
    <col min="11" max="12" width="12.75" style="1" customWidth="1"/>
    <col min="13" max="16384" width="9" style="1"/>
  </cols>
  <sheetData>
    <row r="1" ht="21" customHeight="1" spans="1:7">
      <c r="A1" s="2" t="s">
        <v>92</v>
      </c>
      <c r="F1" s="3"/>
      <c r="G1" s="4"/>
    </row>
    <row r="2" ht="20.25" customHeight="1" spans="1:5">
      <c r="A2" s="5">
        <v>44365</v>
      </c>
      <c r="B2" s="6"/>
      <c r="E2" s="7"/>
    </row>
    <row r="3" customHeight="1" spans="1:11">
      <c r="A3" s="8" t="s">
        <v>23</v>
      </c>
      <c r="B3" s="195" t="s">
        <v>93</v>
      </c>
      <c r="C3" s="10"/>
      <c r="D3" s="10"/>
      <c r="E3" s="10"/>
      <c r="F3" s="10"/>
      <c r="G3" s="10"/>
      <c r="H3" s="10"/>
      <c r="I3" s="10"/>
      <c r="J3" s="10"/>
      <c r="K3" s="49"/>
    </row>
    <row r="4" customHeight="1" spans="1:11">
      <c r="A4" s="8" t="s">
        <v>14</v>
      </c>
      <c r="B4" s="196" t="s">
        <v>94</v>
      </c>
      <c r="C4" s="12"/>
      <c r="D4" s="12"/>
      <c r="E4" s="12"/>
      <c r="F4" s="12"/>
      <c r="G4" s="12"/>
      <c r="H4" s="12"/>
      <c r="I4" s="12"/>
      <c r="J4" s="12"/>
      <c r="K4" s="50"/>
    </row>
    <row r="5" customHeight="1" spans="1:11">
      <c r="A5" s="13" t="s">
        <v>35</v>
      </c>
      <c r="B5" s="197" t="s">
        <v>95</v>
      </c>
      <c r="C5" s="15"/>
      <c r="D5" s="15"/>
      <c r="E5" s="15"/>
      <c r="F5" s="15"/>
      <c r="G5" s="15"/>
      <c r="H5" s="15"/>
      <c r="I5" s="15"/>
      <c r="J5" s="15"/>
      <c r="K5" s="51"/>
    </row>
    <row r="6" customHeight="1" spans="1:11">
      <c r="A6" s="8" t="s">
        <v>34</v>
      </c>
      <c r="B6" s="198" t="s">
        <v>96</v>
      </c>
      <c r="C6" s="12"/>
      <c r="D6" s="12"/>
      <c r="E6" s="12"/>
      <c r="F6" s="12"/>
      <c r="G6" s="12"/>
      <c r="H6" s="12"/>
      <c r="I6" s="12"/>
      <c r="J6" s="12"/>
      <c r="K6" s="50"/>
    </row>
    <row r="7" customHeight="1" spans="1:11">
      <c r="A7" s="13" t="s">
        <v>27</v>
      </c>
      <c r="B7" s="199" t="s">
        <v>97</v>
      </c>
      <c r="C7" s="18"/>
      <c r="D7" s="18"/>
      <c r="E7" s="18"/>
      <c r="F7" s="18"/>
      <c r="G7" s="18"/>
      <c r="H7" s="18"/>
      <c r="I7" s="18"/>
      <c r="J7" s="18"/>
      <c r="K7" s="52"/>
    </row>
    <row r="8" customHeight="1" spans="1:12">
      <c r="A8" s="8" t="s">
        <v>7</v>
      </c>
      <c r="B8" s="196" t="s">
        <v>98</v>
      </c>
      <c r="C8" s="12"/>
      <c r="D8" s="12"/>
      <c r="E8" s="12"/>
      <c r="F8" s="12"/>
      <c r="G8" s="12"/>
      <c r="H8" s="12"/>
      <c r="I8" s="12"/>
      <c r="J8" s="12"/>
      <c r="K8" s="53"/>
      <c r="L8" s="4"/>
    </row>
    <row r="9" customHeight="1" spans="1:11">
      <c r="A9" s="13" t="s">
        <v>19</v>
      </c>
      <c r="B9" s="200" t="s">
        <v>99</v>
      </c>
      <c r="C9" s="20"/>
      <c r="D9" s="20"/>
      <c r="E9" s="20"/>
      <c r="F9" s="20"/>
      <c r="G9" s="20"/>
      <c r="H9" s="20"/>
      <c r="I9" s="20"/>
      <c r="J9" s="20"/>
      <c r="K9" s="54"/>
    </row>
    <row r="10" customHeight="1" spans="1:12">
      <c r="A10" s="8" t="s">
        <v>21</v>
      </c>
      <c r="B10" s="11" t="s">
        <v>100</v>
      </c>
      <c r="C10" s="10"/>
      <c r="D10" s="10"/>
      <c r="E10" s="10"/>
      <c r="F10" s="10"/>
      <c r="G10" s="10"/>
      <c r="H10" s="10"/>
      <c r="I10" s="10"/>
      <c r="J10" s="10"/>
      <c r="K10" s="49"/>
      <c r="L10" s="4"/>
    </row>
    <row r="11" customHeight="1" spans="1:11">
      <c r="A11" s="13" t="s">
        <v>32</v>
      </c>
      <c r="B11" s="201" t="s">
        <v>101</v>
      </c>
      <c r="C11" s="20"/>
      <c r="D11" s="20"/>
      <c r="E11" s="20"/>
      <c r="F11" s="20"/>
      <c r="G11" s="20"/>
      <c r="H11" s="20"/>
      <c r="I11" s="20"/>
      <c r="J11" s="20"/>
      <c r="K11" s="54"/>
    </row>
    <row r="12" customHeight="1" spans="1:11">
      <c r="A12" s="22" t="s">
        <v>102</v>
      </c>
      <c r="B12" s="23" t="s">
        <v>103</v>
      </c>
      <c r="C12" s="24"/>
      <c r="D12" s="25"/>
      <c r="E12" s="25"/>
      <c r="F12" s="25"/>
      <c r="G12" s="25"/>
      <c r="H12" s="25"/>
      <c r="I12" s="25"/>
      <c r="J12" s="25"/>
      <c r="K12" s="25"/>
    </row>
    <row r="13" customHeight="1" spans="1:11">
      <c r="A13" s="26" t="s">
        <v>87</v>
      </c>
      <c r="B13" s="27" t="s">
        <v>104</v>
      </c>
      <c r="C13" s="28"/>
      <c r="D13" s="29"/>
      <c r="E13" s="29"/>
      <c r="F13" s="29"/>
      <c r="G13" s="29"/>
      <c r="H13" s="29"/>
      <c r="I13" s="29"/>
      <c r="J13" s="29"/>
      <c r="K13" s="29"/>
    </row>
    <row r="14" customHeight="1" spans="1:11">
      <c r="A14" s="30" t="s">
        <v>61</v>
      </c>
      <c r="B14" s="14" t="s">
        <v>105</v>
      </c>
      <c r="C14" s="31"/>
      <c r="D14" s="31"/>
      <c r="E14" s="31"/>
      <c r="F14" s="31"/>
      <c r="G14" s="31"/>
      <c r="H14" s="31"/>
      <c r="I14" s="31"/>
      <c r="J14" s="31"/>
      <c r="K14" s="55"/>
    </row>
    <row r="15" customHeight="1" spans="1:11">
      <c r="A15" s="32" t="s">
        <v>65</v>
      </c>
      <c r="B15" s="33" t="s">
        <v>106</v>
      </c>
      <c r="C15" s="34"/>
      <c r="D15" s="34"/>
      <c r="E15" s="34"/>
      <c r="F15" s="34"/>
      <c r="G15" s="34"/>
      <c r="H15" s="34"/>
      <c r="I15" s="34"/>
      <c r="J15" s="34"/>
      <c r="K15" s="56"/>
    </row>
    <row r="16" customHeight="1" spans="1:11">
      <c r="A16" s="30" t="s">
        <v>68</v>
      </c>
      <c r="B16" s="14" t="s">
        <v>107</v>
      </c>
      <c r="C16" s="35"/>
      <c r="D16" s="35"/>
      <c r="E16" s="35"/>
      <c r="F16" s="35"/>
      <c r="G16" s="35"/>
      <c r="H16" s="35"/>
      <c r="I16" s="35"/>
      <c r="J16" s="35"/>
      <c r="K16" s="55"/>
    </row>
    <row r="17" customHeight="1" spans="1:11">
      <c r="A17" s="36" t="s">
        <v>75</v>
      </c>
      <c r="B17" s="37" t="s">
        <v>108</v>
      </c>
      <c r="C17" s="38"/>
      <c r="D17" s="38"/>
      <c r="E17" s="38"/>
      <c r="F17" s="38"/>
      <c r="G17" s="38"/>
      <c r="H17" s="38"/>
      <c r="I17" s="38"/>
      <c r="J17" s="38"/>
      <c r="K17" s="57"/>
    </row>
    <row r="18" customHeight="1" spans="1:11">
      <c r="A18" s="30" t="s">
        <v>83</v>
      </c>
      <c r="B18" s="197" t="s">
        <v>109</v>
      </c>
      <c r="C18" s="35"/>
      <c r="D18" s="35"/>
      <c r="E18" s="35"/>
      <c r="F18" s="35"/>
      <c r="G18" s="35"/>
      <c r="H18" s="35"/>
      <c r="I18" s="35"/>
      <c r="J18" s="35"/>
      <c r="K18" s="55"/>
    </row>
    <row r="19" customHeight="1" spans="1:11">
      <c r="A19" s="39" t="s">
        <v>110</v>
      </c>
      <c r="B19" s="40" t="s">
        <v>111</v>
      </c>
      <c r="C19" s="41" t="s">
        <v>112</v>
      </c>
      <c r="D19" s="41"/>
      <c r="E19" s="41"/>
      <c r="F19" s="41"/>
      <c r="G19" s="41"/>
      <c r="H19" s="41" t="s">
        <v>113</v>
      </c>
      <c r="I19" s="41"/>
      <c r="J19" s="41"/>
      <c r="K19" s="41"/>
    </row>
    <row r="20" customHeight="1" spans="1:11">
      <c r="A20" s="42" t="s">
        <v>114</v>
      </c>
      <c r="B20" s="43" t="s">
        <v>111</v>
      </c>
      <c r="C20" s="44" t="s">
        <v>115</v>
      </c>
      <c r="D20" s="44"/>
      <c r="E20" s="44"/>
      <c r="F20" s="44"/>
      <c r="G20" s="44"/>
      <c r="H20" s="44"/>
      <c r="I20" s="44"/>
      <c r="J20" s="44"/>
      <c r="K20" s="58"/>
    </row>
    <row r="21" customHeight="1" spans="1:11">
      <c r="A21" s="45" t="s">
        <v>116</v>
      </c>
      <c r="B21" s="43" t="s">
        <v>117</v>
      </c>
      <c r="C21" s="44" t="s">
        <v>118</v>
      </c>
      <c r="D21" s="44"/>
      <c r="E21" s="44"/>
      <c r="F21" s="44"/>
      <c r="G21" s="44"/>
      <c r="H21" s="44"/>
      <c r="I21" s="44"/>
      <c r="J21" s="44"/>
      <c r="K21" s="58"/>
    </row>
    <row r="22" customHeight="1" spans="1:11">
      <c r="A22" s="39" t="s">
        <v>119</v>
      </c>
      <c r="B22" s="40" t="s">
        <v>120</v>
      </c>
      <c r="C22" s="41" t="s">
        <v>121</v>
      </c>
      <c r="D22" s="41"/>
      <c r="E22" s="41"/>
      <c r="F22" s="41"/>
      <c r="G22" s="41"/>
      <c r="H22" s="41"/>
      <c r="I22" s="41"/>
      <c r="J22" s="41"/>
      <c r="K22" s="41"/>
    </row>
    <row r="23" customHeight="1" spans="1:11">
      <c r="A23" s="42" t="s">
        <v>122</v>
      </c>
      <c r="B23" s="43" t="s">
        <v>123</v>
      </c>
      <c r="C23" s="44" t="s">
        <v>124</v>
      </c>
      <c r="D23" s="44"/>
      <c r="E23" s="44"/>
      <c r="F23" s="44"/>
      <c r="G23" s="44"/>
      <c r="H23" s="44"/>
      <c r="I23" s="44"/>
      <c r="J23" s="44"/>
      <c r="K23" s="58"/>
    </row>
    <row r="24" customHeight="1" spans="2:11">
      <c r="B24" s="46"/>
      <c r="K24" s="46"/>
    </row>
    <row r="25" customHeight="1" spans="2:11">
      <c r="B25" s="46"/>
      <c r="E25" s="47"/>
      <c r="K25" s="46"/>
    </row>
    <row r="26" customHeight="1" spans="2:11">
      <c r="B26" s="46"/>
      <c r="K26" s="46"/>
    </row>
    <row r="27" customHeight="1" spans="2:11">
      <c r="B27" s="46"/>
      <c r="K27" s="46"/>
    </row>
    <row r="28" customHeight="1" spans="2:11">
      <c r="B28" s="46"/>
      <c r="K28" s="46"/>
    </row>
    <row r="29" customHeight="1" spans="2:11">
      <c r="B29" s="48"/>
      <c r="K29" s="48"/>
    </row>
    <row r="30" customHeight="1" spans="2:11">
      <c r="B30" s="46"/>
      <c r="K30" s="46"/>
    </row>
    <row r="31" customHeight="1" spans="2:11">
      <c r="B31" s="46"/>
      <c r="K31" s="46"/>
    </row>
    <row r="32" customHeight="1" spans="2:11">
      <c r="B32" s="46"/>
      <c r="K32" s="46"/>
    </row>
    <row r="33" customHeight="1" spans="2:11">
      <c r="B33" s="46"/>
      <c r="K33" s="46"/>
    </row>
    <row r="34" customHeight="1" spans="2:11">
      <c r="B34" s="46"/>
      <c r="K34" s="46"/>
    </row>
    <row r="35" customHeight="1" spans="2:11">
      <c r="B35" s="46" t="s">
        <v>125</v>
      </c>
      <c r="K35" s="46" t="s">
        <v>125</v>
      </c>
    </row>
    <row r="36" customHeight="1" spans="2:11">
      <c r="B36" s="46" t="s">
        <v>125</v>
      </c>
      <c r="K36" s="46" t="s">
        <v>125</v>
      </c>
    </row>
    <row r="37" customHeight="1" spans="2:11">
      <c r="B37" s="46" t="s">
        <v>125</v>
      </c>
      <c r="K37" s="46" t="s">
        <v>125</v>
      </c>
    </row>
    <row r="38" customHeight="1" spans="2:11">
      <c r="B38" s="46" t="s">
        <v>125</v>
      </c>
      <c r="K38" s="46" t="s">
        <v>125</v>
      </c>
    </row>
    <row r="39" customHeight="1" spans="2:11">
      <c r="B39" s="46" t="s">
        <v>125</v>
      </c>
      <c r="K39" s="46" t="s">
        <v>125</v>
      </c>
    </row>
    <row r="40" customHeight="1" spans="2:11">
      <c r="B40" s="46" t="s">
        <v>125</v>
      </c>
      <c r="K40" s="46" t="s">
        <v>125</v>
      </c>
    </row>
  </sheetData>
  <mergeCells count="15">
    <mergeCell ref="A2:B2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4:K14"/>
    <mergeCell ref="B15:K15"/>
    <mergeCell ref="B16:K16"/>
    <mergeCell ref="B17:K17"/>
    <mergeCell ref="B18:K18"/>
  </mergeCells>
  <printOptions horizontalCentered="1"/>
  <pageMargins left="0.196850393700787" right="0.196850393700787" top="0.393700787401575" bottom="0.078740157480315" header="0.196850393700787" footer="0.275590551181102"/>
  <pageSetup paperSize="9" orientation="landscape"/>
  <headerFooter alignWithMargins="0">
    <oddHeader>&amp;C&amp;"ＭＳ Ｐ明朝,標準"&amp;14VESSEL SCHEDULE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KLSM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KONECT</vt:lpstr>
      <vt:lpstr>KLSM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KLSM</dc:creator>
  <cp:lastModifiedBy>user</cp:lastModifiedBy>
  <dcterms:created xsi:type="dcterms:W3CDTF">1998-12-03T04:18:00Z</dcterms:created>
  <cp:lastPrinted>2021-05-07T07:24:00Z</cp:lastPrinted>
  <dcterms:modified xsi:type="dcterms:W3CDTF">2021-06-21T05:52:08Z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1033-11.2.0.10152</vt:lpwstr>
  </property>
</Properties>
</file>